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buYTqOQIFpTAtwLOZesbrH1hMFJXsNVGzNngnsxKAzypdqJUQGlx20Uy2JHrY2YtOWwN6o0vgL2RHE/U/ksSlQ==" workbookSaltValue="P94vYKckvKW96daAjJDdSQ==" workbookSpinCount="100000" lockStructure="1"/>
  <bookViews>
    <workbookView xWindow="0" yWindow="0" windowWidth="28800" windowHeight="12300"/>
  </bookViews>
  <sheets>
    <sheet name="F6" sheetId="1" r:id="rId1"/>
  </sheets>
  <definedNames>
    <definedName name="Print_Titles" localSheetId="0">'F6'!$1:$5</definedName>
    <definedName name="_xlnm.Print_Titles" localSheetId="0">'F6'!$1:$5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8" i="1" l="1"/>
  <c r="AX70" i="1"/>
  <c r="AY541" i="1"/>
  <c r="AY540" i="1" s="1"/>
  <c r="AX541" i="1"/>
  <c r="AX540" i="1" s="1"/>
  <c r="AY530" i="1"/>
  <c r="AX530" i="1"/>
  <c r="AY528" i="1"/>
  <c r="AX528" i="1"/>
  <c r="AX526" i="1"/>
  <c r="AY526" i="1"/>
  <c r="AY520" i="1"/>
  <c r="AX520" i="1"/>
  <c r="AY517" i="1"/>
  <c r="AX517" i="1"/>
  <c r="AY508" i="1"/>
  <c r="AX508" i="1"/>
  <c r="AY505" i="1"/>
  <c r="AX505" i="1"/>
  <c r="AY503" i="1"/>
  <c r="AX503" i="1"/>
  <c r="AY500" i="1"/>
  <c r="AY499" i="1" s="1"/>
  <c r="AX500" i="1"/>
  <c r="AX499" i="1" s="1"/>
  <c r="AY497" i="1"/>
  <c r="AX497" i="1"/>
  <c r="AY495" i="1"/>
  <c r="AX495" i="1"/>
  <c r="AY492" i="1"/>
  <c r="AX492" i="1"/>
  <c r="AX490" i="1"/>
  <c r="AY490" i="1"/>
  <c r="AY483" i="1"/>
  <c r="AX483" i="1"/>
  <c r="AY479" i="1"/>
  <c r="AX479" i="1"/>
  <c r="AY474" i="1"/>
  <c r="AX474" i="1"/>
  <c r="AY472" i="1"/>
  <c r="AX472" i="1"/>
  <c r="AY469" i="1"/>
  <c r="AY463" i="1" s="1"/>
  <c r="AX469" i="1"/>
  <c r="AX463" i="1"/>
  <c r="AY459" i="1"/>
  <c r="AX459" i="1"/>
  <c r="AY455" i="1"/>
  <c r="AX455" i="1"/>
  <c r="AY451" i="1"/>
  <c r="AX451" i="1"/>
  <c r="AY448" i="1"/>
  <c r="AX448" i="1"/>
  <c r="AX445" i="1"/>
  <c r="AY445" i="1"/>
  <c r="AY443" i="1"/>
  <c r="AX443" i="1"/>
  <c r="AX441" i="1"/>
  <c r="AY441" i="1"/>
  <c r="AY439" i="1"/>
  <c r="AX439" i="1"/>
  <c r="AX437" i="1"/>
  <c r="AY437" i="1"/>
  <c r="AY434" i="1"/>
  <c r="AY433" i="1" s="1"/>
  <c r="AX434" i="1"/>
  <c r="AX433" i="1" s="1"/>
  <c r="AX428" i="1"/>
  <c r="AY428" i="1"/>
  <c r="AX424" i="1"/>
  <c r="AY424" i="1"/>
  <c r="AY421" i="1"/>
  <c r="AX421" i="1"/>
  <c r="AY419" i="1"/>
  <c r="AX419" i="1"/>
  <c r="AY417" i="1"/>
  <c r="AX417" i="1"/>
  <c r="AY414" i="1"/>
  <c r="AX414" i="1"/>
  <c r="AX408" i="1"/>
  <c r="AY408" i="1"/>
  <c r="AY406" i="1"/>
  <c r="AX406" i="1"/>
  <c r="AY404" i="1"/>
  <c r="AX404" i="1"/>
  <c r="AY401" i="1"/>
  <c r="AX401" i="1"/>
  <c r="AX392" i="1"/>
  <c r="AY392" i="1"/>
  <c r="AY386" i="1"/>
  <c r="AY385" i="1" s="1"/>
  <c r="AX386" i="1"/>
  <c r="AX385" i="1" s="1"/>
  <c r="AY374" i="1"/>
  <c r="AX374" i="1"/>
  <c r="AY362" i="1"/>
  <c r="AX362" i="1"/>
  <c r="AY356" i="1"/>
  <c r="AX356" i="1"/>
  <c r="AY346" i="1"/>
  <c r="AX346" i="1"/>
  <c r="AY338" i="1"/>
  <c r="AX338" i="1"/>
  <c r="AY328" i="1"/>
  <c r="AX328" i="1"/>
  <c r="AY318" i="1"/>
  <c r="AX318" i="1"/>
  <c r="AY308" i="1"/>
  <c r="AX308" i="1"/>
  <c r="AY298" i="1"/>
  <c r="AX298" i="1"/>
  <c r="AY277" i="1"/>
  <c r="AX277" i="1"/>
  <c r="AY273" i="1"/>
  <c r="AX273" i="1"/>
  <c r="AX267" i="1"/>
  <c r="AY267" i="1"/>
  <c r="AY264" i="1"/>
  <c r="AX264" i="1"/>
  <c r="AY256" i="1"/>
  <c r="AX256" i="1"/>
  <c r="AX246" i="1"/>
  <c r="AY246" i="1"/>
  <c r="AX236" i="1"/>
  <c r="AY236" i="1"/>
  <c r="AX232" i="1"/>
  <c r="AY232" i="1"/>
  <c r="AX223" i="1"/>
  <c r="AY223" i="1"/>
  <c r="AY212" i="1"/>
  <c r="AX212" i="1"/>
  <c r="AX207" i="1"/>
  <c r="AY207" i="1"/>
  <c r="AY198" i="1"/>
  <c r="AX198" i="1"/>
  <c r="AY193" i="1"/>
  <c r="AX193" i="1"/>
  <c r="AX188" i="1"/>
  <c r="AY188" i="1"/>
  <c r="AX175" i="1"/>
  <c r="AY173" i="1"/>
  <c r="AX173" i="1"/>
  <c r="AY171" i="1"/>
  <c r="AX171" i="1"/>
  <c r="AY165" i="1"/>
  <c r="AX165" i="1"/>
  <c r="AY159" i="1"/>
  <c r="AX159" i="1"/>
  <c r="AY156" i="1"/>
  <c r="AX156" i="1"/>
  <c r="AY153" i="1"/>
  <c r="AX153" i="1"/>
  <c r="AY150" i="1"/>
  <c r="AX150" i="1"/>
  <c r="AY146" i="1"/>
  <c r="AX146" i="1"/>
  <c r="AY140" i="1"/>
  <c r="AX140" i="1"/>
  <c r="AY135" i="1"/>
  <c r="AX135" i="1"/>
  <c r="AY132" i="1"/>
  <c r="AX132" i="1"/>
  <c r="AY119" i="1"/>
  <c r="AX119" i="1"/>
  <c r="AY114" i="1"/>
  <c r="AX114" i="1"/>
  <c r="AY111" i="1"/>
  <c r="AX111" i="1"/>
  <c r="AY106" i="1"/>
  <c r="AX106" i="1"/>
  <c r="AY103" i="1"/>
  <c r="AX103" i="1"/>
  <c r="AY100" i="1"/>
  <c r="AX100" i="1"/>
  <c r="AX94" i="1"/>
  <c r="AY94" i="1"/>
  <c r="AY91" i="1"/>
  <c r="AX91" i="1"/>
  <c r="AY89" i="1"/>
  <c r="AX89" i="1"/>
  <c r="AY87" i="1"/>
  <c r="AX87" i="1"/>
  <c r="AY85" i="1"/>
  <c r="AX85" i="1"/>
  <c r="AY83" i="1"/>
  <c r="AX83" i="1"/>
  <c r="AY78" i="1"/>
  <c r="AX78" i="1"/>
  <c r="AY73" i="1"/>
  <c r="AX73" i="1"/>
  <c r="AX72" i="1" s="1"/>
  <c r="AY70" i="1"/>
  <c r="AY68" i="1"/>
  <c r="AX62" i="1"/>
  <c r="AY47" i="1"/>
  <c r="AX47" i="1"/>
  <c r="AX41" i="1"/>
  <c r="AY41" i="1"/>
  <c r="AY38" i="1"/>
  <c r="AX38" i="1"/>
  <c r="AY36" i="1"/>
  <c r="AX36" i="1"/>
  <c r="AY29" i="1"/>
  <c r="AX29" i="1"/>
  <c r="AY27" i="1"/>
  <c r="AX27" i="1"/>
  <c r="AY25" i="1"/>
  <c r="AX25" i="1"/>
  <c r="AX19" i="1"/>
  <c r="AY19" i="1"/>
  <c r="AX11" i="1"/>
  <c r="AY11" i="1"/>
  <c r="AY9" i="1"/>
  <c r="AX9" i="1"/>
  <c r="AX502" i="1" l="1"/>
  <c r="AX494" i="1"/>
  <c r="AY489" i="1"/>
  <c r="AY447" i="1"/>
  <c r="AY373" i="1"/>
  <c r="AX162" i="1"/>
  <c r="AX161" i="1" s="1"/>
  <c r="AY162" i="1"/>
  <c r="AY175" i="1"/>
  <c r="AY62" i="1"/>
  <c r="AY40" i="1" s="1"/>
  <c r="AX373" i="1"/>
  <c r="AX507" i="1"/>
  <c r="AY502" i="1"/>
  <c r="AY494" i="1"/>
  <c r="AX489" i="1"/>
  <c r="AX471" i="1"/>
  <c r="AX454" i="1"/>
  <c r="AX447" i="1"/>
  <c r="AX436" i="1"/>
  <c r="AY423" i="1"/>
  <c r="AY416" i="1"/>
  <c r="AX403" i="1"/>
  <c r="AY391" i="1"/>
  <c r="AX287" i="1"/>
  <c r="AX149" i="1"/>
  <c r="AX118" i="1"/>
  <c r="AX81" i="1"/>
  <c r="AX35" i="1"/>
  <c r="AY8" i="1"/>
  <c r="AX8" i="1"/>
  <c r="AY72" i="1"/>
  <c r="AY507" i="1"/>
  <c r="AY81" i="1"/>
  <c r="AY149" i="1"/>
  <c r="AY287" i="1"/>
  <c r="AX423" i="1"/>
  <c r="AY454" i="1"/>
  <c r="AX478" i="1"/>
  <c r="AY478" i="1"/>
  <c r="AX102" i="1"/>
  <c r="AY403" i="1"/>
  <c r="AY436" i="1"/>
  <c r="AX391" i="1"/>
  <c r="AY471" i="1"/>
  <c r="AX40" i="1"/>
  <c r="AY102" i="1"/>
  <c r="AY35" i="1"/>
  <c r="AY118" i="1"/>
  <c r="AY187" i="1"/>
  <c r="AX222" i="1"/>
  <c r="AX416" i="1"/>
  <c r="AY222" i="1"/>
  <c r="AX187" i="1"/>
  <c r="AX477" i="1" l="1"/>
  <c r="AX453" i="1"/>
  <c r="AY117" i="1"/>
  <c r="AY161" i="1"/>
  <c r="AY477" i="1"/>
  <c r="AX372" i="1"/>
  <c r="AY372" i="1"/>
  <c r="AX186" i="1"/>
  <c r="AX117" i="1"/>
  <c r="AY7" i="1"/>
  <c r="AY186" i="1"/>
  <c r="AY453" i="1"/>
  <c r="AX7" i="1"/>
  <c r="AY184" i="1" l="1"/>
  <c r="AX543" i="1"/>
  <c r="AY543" i="1"/>
  <c r="AX184" i="1"/>
  <c r="AY544" i="1" l="1"/>
  <c r="AX544" i="1"/>
</calcChain>
</file>

<file path=xl/sharedStrings.xml><?xml version="1.0" encoding="utf-8"?>
<sst xmlns="http://schemas.openxmlformats.org/spreadsheetml/2006/main" count="1083" uniqueCount="1064">
  <si>
    <t>CTA.</t>
  </si>
  <si>
    <t>DESCRIPCIÓN</t>
  </si>
  <si>
    <t>Bajo protesta de decir verdad declaramos que los Estados Financieros y sus Notas son razonablemente correctos y responsabilidad del emisor.</t>
  </si>
  <si>
    <t>ESTADO DE ACTIVIDADES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</si>
  <si>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</si>
  <si>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</si>
  <si>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</si>
  <si>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</si>
  <si>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</si>
  <si>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</si>
  <si>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</si>
  <si>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</si>
  <si>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</si>
  <si>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</si>
  <si>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</si>
  <si>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</si>
  <si>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</si>
  <si>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</si>
  <si>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</si>
  <si>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</si>
  <si>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</si>
  <si>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</si>
  <si>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</si>
  <si>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</si>
  <si>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</si>
  <si>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</si>
  <si>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</si>
  <si>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</si>
  <si>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</si>
  <si>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</si>
  <si>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</si>
  <si>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</si>
  <si>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</si>
  <si>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</si>
  <si>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</si>
  <si>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</si>
  <si>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</si>
  <si>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</si>
  <si>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</si>
  <si>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</si>
  <si>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</si>
  <si>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</si>
  <si>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</si>
  <si>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</si>
  <si>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</si>
  <si>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</si>
  <si>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</si>
  <si>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</si>
  <si>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</si>
  <si>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</si>
  <si>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</si>
  <si>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</si>
  <si>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</si>
  <si>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</si>
  <si>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</si>
  <si>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</si>
  <si>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</si>
  <si>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</si>
  <si>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</si>
  <si>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</si>
  <si>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</si>
  <si>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</si>
  <si>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</si>
  <si>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</si>
  <si>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</si>
  <si>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</si>
  <si>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</si>
  <si>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</si>
  <si>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</si>
  <si>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</si>
  <si>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</si>
  <si>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</si>
  <si>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</si>
  <si>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</si>
  <si>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</si>
  <si>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</si>
  <si>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</si>
  <si>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</si>
  <si>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</si>
  <si>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</si>
  <si>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</si>
  <si>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</si>
  <si>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</si>
  <si>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</si>
  <si>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</si>
  <si>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</si>
  <si>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</si>
  <si>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</si>
  <si>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</si>
  <si>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</si>
  <si>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</si>
  <si>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</si>
  <si>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</si>
  <si>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</si>
  <si>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</si>
  <si>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</si>
  <si>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</si>
  <si>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</si>
  <si>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</si>
  <si>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</si>
  <si>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</si>
  <si>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</si>
  <si>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</si>
  <si>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</si>
  <si>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</si>
  <si>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</si>
  <si>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</si>
  <si>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</si>
  <si>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</si>
  <si>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</si>
  <si>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</si>
  <si>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</si>
  <si>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</si>
  <si>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</si>
  <si>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</si>
  <si>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</si>
  <si>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</si>
  <si>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</si>
  <si>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</si>
  <si>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</si>
  <si>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</si>
  <si>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</si>
  <si>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</si>
  <si>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</si>
  <si>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</si>
  <si>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</si>
  <si>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</si>
  <si>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</si>
  <si>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</si>
  <si>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</si>
  <si>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</si>
  <si>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</si>
  <si>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</si>
  <si>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</si>
  <si>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</si>
  <si>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</si>
  <si>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</si>
  <si>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</si>
  <si>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</si>
  <si>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</si>
  <si>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</si>
  <si>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</si>
  <si>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</si>
  <si>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</si>
  <si>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</si>
  <si>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</si>
  <si>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</si>
  <si>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</si>
  <si>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</si>
  <si>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</si>
  <si>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</si>
  <si>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</si>
  <si>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</si>
  <si>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</si>
  <si>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</si>
  <si>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</si>
  <si>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</si>
  <si>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</si>
  <si>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</si>
  <si>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</si>
  <si>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</si>
  <si>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</si>
  <si>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</si>
  <si>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</si>
  <si>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</si>
  <si>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</si>
  <si>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</si>
  <si>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</si>
  <si>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</si>
  <si>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</si>
  <si>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</si>
  <si>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</si>
  <si>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</si>
  <si>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</si>
  <si>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</si>
  <si>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</si>
  <si>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</si>
  <si>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</si>
  <si>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</si>
  <si>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</si>
  <si>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</si>
  <si>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</si>
  <si>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</si>
  <si>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</si>
  <si>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</si>
  <si>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</si>
  <si>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</si>
  <si>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</si>
  <si>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</si>
  <si>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</si>
  <si>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</si>
  <si>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</si>
  <si>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</si>
  <si>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</si>
  <si>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</si>
  <si>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</si>
  <si>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</si>
  <si>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</si>
  <si>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</si>
  <si>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</si>
  <si>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</si>
  <si>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</si>
  <si>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</si>
  <si>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</si>
  <si>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41900</t>
  </si>
  <si>
    <t>ING. NO COM. EN LAS FRAC. DE LA LEY DE ING. CAUSADOS EN EJERc. FISC. ANTERIORES PENDIENTES DE LIQ. O PAGO (DEROGADO)</t>
  </si>
  <si>
    <t>41910</t>
  </si>
  <si>
    <t>Impuestos no comprendidos  en las frac. de la ley de ingresos causados en ejercicios fiscales anteriores pendientes de liquidación o pago (derogada)</t>
  </si>
  <si>
    <t>41920</t>
  </si>
  <si>
    <t>Contrib. de mejo., derech., produc. y aprovecha. no comprend. en las fracc. de la ley de ing. causad. en ejerc. fisc. ante. pend. de liq.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</si>
  <si>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</si>
  <si>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</si>
  <si>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</si>
  <si>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</si>
  <si>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</si>
  <si>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</si>
  <si>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</si>
  <si>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</si>
  <si>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</si>
  <si>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</si>
  <si>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</si>
  <si>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</si>
  <si>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</si>
  <si>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</si>
  <si>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</si>
  <si>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</si>
  <si>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</si>
  <si>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</si>
  <si>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</si>
  <si>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</si>
  <si>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</si>
  <si>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</si>
  <si>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</si>
  <si>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</si>
  <si>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</si>
  <si>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</si>
  <si>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</si>
  <si>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</si>
  <si>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</si>
  <si>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</si>
  <si>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</si>
  <si>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</si>
  <si>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</si>
  <si>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</si>
  <si>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</si>
  <si>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</si>
  <si>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</si>
  <si>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</si>
  <si>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</si>
  <si>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</si>
  <si>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</si>
  <si>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</si>
  <si>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</si>
  <si>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</si>
  <si>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</si>
  <si>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</si>
  <si>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</si>
  <si>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</si>
  <si>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</si>
  <si>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</si>
  <si>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</si>
  <si>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</si>
  <si>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</si>
  <si>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</si>
  <si>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</si>
  <si>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</si>
  <si>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</si>
  <si>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</si>
  <si>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</si>
  <si>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</si>
  <si>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</si>
  <si>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</si>
  <si>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</si>
  <si>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</si>
  <si>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</si>
  <si>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</si>
  <si>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</si>
  <si>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</si>
  <si>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</si>
  <si>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</si>
  <si>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</si>
  <si>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</si>
  <si>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</si>
  <si>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</si>
  <si>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</si>
  <si>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</si>
  <si>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</si>
  <si>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</si>
  <si>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</si>
  <si>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</si>
  <si>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</si>
  <si>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</si>
  <si>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</si>
  <si>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</si>
  <si>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</si>
  <si>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</si>
  <si>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</si>
  <si>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</si>
  <si>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</si>
  <si>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</si>
  <si>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</si>
  <si>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</si>
  <si>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</si>
  <si>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</si>
  <si>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</si>
  <si>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</si>
  <si>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</si>
  <si>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</si>
  <si>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</si>
  <si>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</si>
  <si>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</si>
  <si>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</si>
  <si>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</si>
  <si>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</si>
  <si>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</si>
  <si>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</si>
  <si>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</si>
  <si>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</si>
  <si>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</si>
  <si>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</si>
  <si>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</si>
  <si>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</si>
  <si>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</si>
  <si>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</si>
  <si>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</si>
  <si>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</si>
  <si>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</si>
  <si>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</si>
  <si>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</si>
  <si>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</si>
  <si>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</si>
  <si>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</si>
  <si>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</si>
  <si>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</si>
  <si>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</si>
  <si>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</si>
  <si>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</si>
  <si>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</si>
  <si>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</si>
  <si>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</si>
  <si>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</si>
  <si>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</si>
  <si>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</si>
  <si>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</si>
  <si>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</si>
  <si>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</si>
  <si>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</si>
  <si>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</si>
  <si>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</si>
  <si>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</si>
  <si>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</si>
  <si>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</si>
  <si>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</si>
  <si>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</si>
  <si>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</si>
  <si>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</si>
  <si>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</si>
  <si>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</si>
  <si>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</si>
  <si>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</si>
  <si>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</si>
  <si>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</si>
  <si>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</si>
  <si>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</si>
  <si>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</si>
  <si>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</si>
  <si>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</si>
  <si>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</si>
  <si>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</si>
  <si>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</si>
  <si>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</si>
  <si>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</si>
  <si>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</si>
  <si>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</si>
  <si>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</si>
  <si>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</si>
  <si>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</si>
  <si>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</si>
  <si>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</si>
  <si>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</si>
  <si>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</si>
  <si>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</si>
  <si>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</si>
  <si>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</si>
  <si>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</si>
  <si>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</si>
  <si>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</si>
  <si>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</si>
  <si>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</si>
  <si>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</si>
  <si>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</si>
  <si>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</si>
  <si>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</si>
  <si>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</si>
  <si>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</si>
  <si>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</si>
  <si>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</si>
  <si>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</si>
  <si>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</si>
  <si>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</si>
  <si>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</si>
  <si>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</si>
  <si>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</si>
  <si>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</si>
  <si>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</si>
  <si>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</si>
  <si>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</si>
  <si>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</si>
  <si>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</si>
  <si>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</si>
  <si>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</si>
  <si>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</si>
  <si>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</si>
  <si>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</si>
  <si>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</si>
  <si>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</si>
  <si>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</si>
  <si>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</si>
  <si>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</si>
  <si>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</si>
  <si>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</si>
  <si>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</si>
  <si>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</si>
  <si>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</si>
  <si>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</si>
  <si>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</si>
  <si>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</si>
  <si>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</si>
  <si>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</si>
  <si>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</si>
  <si>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</si>
  <si>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</si>
  <si>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</si>
  <si>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</si>
  <si>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</si>
  <si>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</si>
  <si>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</si>
  <si>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</si>
  <si>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</si>
  <si>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</si>
  <si>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</si>
  <si>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</si>
  <si>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</si>
  <si>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</si>
  <si>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</si>
  <si>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</si>
  <si>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</si>
  <si>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</si>
  <si>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</si>
  <si>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</si>
  <si>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</si>
  <si>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</si>
  <si>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</si>
  <si>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</si>
  <si>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</si>
  <si>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</si>
  <si>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</si>
  <si>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</si>
  <si>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</si>
  <si>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</si>
  <si>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</si>
  <si>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</si>
  <si>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</si>
  <si>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</si>
  <si>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</si>
  <si>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</si>
  <si>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</si>
  <si>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</si>
  <si>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</si>
  <si>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</si>
  <si>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</si>
  <si>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</si>
  <si>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</si>
  <si>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</si>
  <si>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</si>
  <si>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</si>
  <si>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</si>
  <si>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</si>
  <si>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</si>
  <si>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</si>
  <si>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</si>
  <si>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</si>
  <si>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</si>
  <si>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</si>
  <si>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</si>
  <si>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</si>
  <si>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</si>
  <si>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</si>
  <si>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</si>
  <si>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</si>
  <si>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</si>
  <si>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</si>
  <si>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</si>
  <si>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</si>
  <si>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</si>
  <si>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</si>
  <si>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</si>
  <si>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</si>
  <si>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</si>
  <si>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</si>
  <si>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</si>
  <si>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</si>
  <si>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</si>
  <si>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</si>
  <si>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</si>
  <si>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</si>
  <si>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</si>
  <si>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</si>
  <si>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</si>
  <si>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</si>
  <si>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</si>
  <si>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</si>
  <si>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</si>
  <si>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</si>
  <si>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</si>
  <si>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</si>
  <si>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</si>
  <si>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</si>
  <si>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</si>
  <si>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</si>
  <si>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</si>
  <si>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</si>
  <si>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</si>
  <si>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</si>
  <si>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</si>
  <si>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</si>
  <si>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</si>
  <si>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</si>
  <si>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</si>
  <si>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</si>
  <si>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</si>
  <si>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</si>
  <si>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</si>
  <si>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</si>
  <si>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</si>
  <si>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</si>
  <si>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</si>
  <si>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</si>
  <si>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</si>
  <si>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</si>
  <si>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</si>
  <si>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</si>
  <si>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</si>
  <si>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</si>
  <si>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</si>
  <si>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</si>
  <si>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</si>
  <si>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</si>
  <si>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</si>
  <si>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</si>
  <si>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</si>
  <si>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</si>
  <si>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</si>
  <si>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</si>
  <si>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</si>
  <si>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</si>
  <si>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</si>
  <si>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</si>
  <si>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</si>
  <si>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</si>
  <si>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</si>
  <si>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</si>
  <si>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</si>
  <si>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</si>
  <si>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</si>
  <si>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</si>
  <si>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</si>
  <si>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</si>
  <si>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</si>
  <si>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</si>
  <si>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</si>
  <si>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</si>
  <si>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</si>
  <si>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</si>
  <si>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</si>
  <si>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</si>
  <si>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</si>
  <si>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</si>
  <si>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</si>
  <si>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</si>
  <si>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</si>
  <si>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</si>
  <si>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</si>
  <si>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</si>
  <si>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</si>
  <si>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</si>
  <si>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</si>
  <si>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</si>
  <si>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</si>
  <si>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</si>
  <si>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</si>
  <si>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</si>
  <si>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</si>
  <si>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</si>
  <si>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</si>
  <si>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</si>
  <si>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</si>
  <si>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</si>
  <si>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</si>
  <si>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</si>
  <si>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</si>
  <si>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</si>
  <si>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</si>
  <si>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</si>
  <si>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</si>
  <si>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</si>
  <si>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</si>
  <si>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</si>
  <si>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</si>
  <si>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</si>
  <si>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</si>
  <si>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</si>
  <si>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</si>
  <si>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</si>
  <si>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</si>
  <si>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</si>
  <si>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</si>
  <si>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</si>
  <si>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</si>
  <si>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</si>
  <si>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</si>
  <si>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</si>
  <si>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</si>
  <si>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</si>
  <si>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</si>
  <si>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</si>
  <si>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</si>
  <si>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</si>
  <si>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</si>
  <si>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</si>
  <si>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</si>
  <si>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</si>
  <si>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</si>
  <si>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</si>
  <si>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</si>
  <si>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</si>
  <si>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</si>
  <si>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</si>
  <si>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</si>
  <si>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</si>
  <si>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</si>
  <si>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</si>
  <si>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</si>
  <si>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</si>
  <si>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</si>
  <si>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</si>
  <si>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</si>
  <si>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</si>
  <si>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</si>
  <si>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</si>
  <si>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</si>
  <si>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</si>
  <si>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</si>
  <si>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</si>
  <si>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</si>
  <si>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</si>
  <si>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</si>
  <si>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</si>
  <si>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</si>
  <si>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</si>
  <si>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</si>
  <si>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</si>
  <si>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</si>
  <si>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</si>
  <si>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</si>
  <si>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</si>
  <si>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</si>
  <si>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</si>
  <si>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</si>
  <si>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</si>
  <si>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</si>
  <si>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</si>
  <si>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</si>
  <si>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</si>
  <si>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</si>
  <si>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</si>
  <si>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</si>
  <si>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</si>
  <si>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</si>
  <si>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</si>
  <si>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</si>
  <si>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</si>
  <si>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</si>
  <si>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</si>
  <si>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</si>
  <si>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</si>
  <si>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</si>
  <si>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</si>
  <si>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</si>
  <si>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</si>
  <si>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</si>
  <si>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</si>
  <si>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</si>
  <si>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</si>
  <si>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</si>
  <si>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</si>
  <si>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</si>
  <si>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</si>
  <si>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</si>
  <si>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</si>
  <si>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</si>
  <si>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</si>
  <si>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</si>
  <si>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</si>
  <si>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</si>
  <si>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</si>
  <si>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</si>
  <si>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</si>
  <si>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</si>
  <si>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</si>
  <si>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</si>
  <si>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</si>
  <si>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</si>
  <si>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</si>
  <si>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</si>
  <si>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</si>
  <si>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</si>
  <si>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</si>
  <si>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</si>
  <si>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</si>
  <si>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</si>
  <si>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</si>
  <si>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</si>
  <si>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</si>
  <si>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</si>
  <si>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</si>
  <si>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</si>
  <si>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</si>
  <si>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</si>
  <si>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</si>
  <si>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</si>
  <si>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</si>
  <si>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</si>
  <si>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</si>
  <si>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</si>
  <si>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</si>
  <si>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</si>
  <si>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</si>
  <si>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</si>
  <si>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</si>
  <si>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</si>
  <si>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</si>
  <si>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</si>
  <si>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</si>
  <si>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</si>
  <si>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</si>
  <si>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</si>
  <si>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</si>
  <si>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</si>
  <si>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</si>
  <si>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</si>
  <si>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</si>
  <si>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</si>
  <si>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</si>
  <si>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</si>
  <si>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</si>
  <si>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</si>
  <si>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</si>
  <si>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</si>
  <si>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</si>
  <si>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</si>
  <si>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</si>
  <si>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</si>
  <si>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</si>
  <si>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</si>
  <si>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</si>
  <si>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</si>
  <si>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</si>
  <si>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</si>
  <si>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</si>
  <si>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</si>
  <si>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</si>
  <si>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</si>
  <si>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</si>
  <si>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</si>
  <si>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</si>
  <si>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</si>
  <si>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</si>
  <si>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</si>
  <si>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</si>
  <si>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</si>
  <si>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</si>
  <si>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</si>
  <si>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</si>
  <si>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</si>
  <si>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</si>
  <si>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</si>
  <si>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</si>
  <si>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</si>
  <si>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</si>
  <si>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</si>
  <si>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</si>
  <si>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</si>
  <si>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</si>
  <si>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</si>
  <si>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</si>
  <si>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</si>
  <si>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</si>
  <si>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</si>
  <si>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</si>
  <si>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</si>
  <si>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</si>
  <si>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</si>
  <si>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</si>
  <si>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</si>
  <si>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</si>
  <si>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</si>
  <si>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</si>
  <si>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</si>
  <si>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</si>
  <si>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</si>
  <si>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</si>
  <si>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</si>
  <si>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</si>
  <si>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</si>
  <si>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</si>
  <si>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</si>
  <si>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</si>
  <si>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</si>
  <si>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</si>
  <si>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</si>
  <si>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</si>
  <si>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</si>
  <si>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</si>
  <si>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</si>
  <si>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</si>
  <si>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</si>
  <si>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</si>
  <si>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</si>
  <si>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</si>
  <si>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</si>
  <si>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</si>
  <si>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</si>
  <si>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</si>
  <si>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</si>
  <si>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</si>
  <si>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</si>
  <si>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</si>
  <si>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</si>
  <si>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</si>
  <si>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</si>
  <si>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</si>
  <si>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</si>
  <si>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</si>
  <si>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</si>
  <si>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</si>
  <si>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</si>
  <si>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</si>
  <si>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</si>
  <si>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</si>
  <si>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</si>
  <si>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</si>
  <si>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</si>
  <si>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</si>
  <si>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</si>
  <si>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</si>
  <si>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</si>
  <si>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</si>
  <si>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</si>
  <si>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</si>
  <si>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</si>
  <si>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</si>
  <si>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</si>
  <si>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</si>
  <si>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</si>
  <si>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</si>
  <si>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</si>
  <si>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</si>
  <si>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</si>
  <si>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</si>
  <si>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</si>
  <si>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</si>
  <si>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</si>
  <si>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</si>
  <si>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</si>
  <si>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</si>
  <si>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</si>
  <si>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</si>
  <si>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</si>
  <si>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</si>
  <si>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</si>
  <si>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</si>
  <si>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</si>
  <si>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</si>
  <si>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</si>
  <si>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</si>
  <si>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</si>
  <si>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</si>
  <si>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</si>
  <si>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</si>
  <si>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</si>
  <si>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</si>
  <si>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</si>
  <si>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</si>
  <si>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</si>
  <si>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</si>
  <si>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</si>
  <si>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</si>
  <si>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</si>
  <si>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</si>
  <si>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</si>
  <si>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</si>
  <si>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</si>
  <si>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</si>
  <si>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</si>
  <si>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</si>
  <si>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</si>
  <si>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</si>
  <si>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</si>
  <si>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</si>
  <si>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</si>
  <si>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</si>
  <si>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</si>
  <si>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</si>
  <si>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</si>
  <si>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</si>
  <si>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</si>
  <si>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</si>
  <si>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</si>
  <si>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</si>
  <si>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</si>
  <si>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</si>
  <si>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</si>
  <si>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</si>
  <si>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</si>
  <si>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</si>
  <si>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</si>
  <si>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</si>
  <si>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</si>
  <si>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</si>
  <si>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</si>
  <si>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</si>
  <si>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</si>
  <si>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</si>
  <si>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</si>
  <si>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</si>
  <si>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</si>
  <si>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</si>
  <si>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</si>
  <si>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</si>
  <si>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</si>
  <si>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</si>
  <si>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</si>
  <si>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</si>
  <si>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</si>
  <si>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</si>
  <si>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</si>
  <si>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</si>
  <si>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</si>
  <si>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</si>
  <si>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</si>
  <si>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</si>
  <si>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</si>
  <si>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</si>
  <si>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</si>
  <si>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</si>
  <si>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</si>
  <si>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</si>
  <si>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</si>
  <si>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</si>
  <si>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</si>
  <si>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</si>
  <si>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</si>
  <si>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</si>
  <si>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</si>
  <si>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</si>
  <si>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</si>
  <si>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</si>
  <si>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</si>
  <si>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</si>
  <si>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</si>
  <si>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</si>
  <si>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</si>
  <si>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</si>
  <si>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</si>
  <si>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</si>
  <si>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</si>
  <si>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</si>
  <si>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</si>
  <si>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</si>
  <si>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</si>
  <si>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</si>
  <si>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</si>
  <si>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</si>
  <si>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</si>
  <si>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</si>
  <si>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</si>
  <si>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por pérdida o deterioro de activos circulantes</t>
  </si>
  <si>
    <t>55120</t>
  </si>
  <si>
    <t>Estimaciones por pérdida o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</si>
  <si>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</si>
  <si>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</si>
  <si>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</si>
  <si>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</si>
  <si>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</si>
  <si>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</si>
  <si>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</si>
  <si>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los activos biológicos</t>
  </si>
  <si>
    <t>55170</t>
  </si>
  <si>
    <t>Amortización de activos intangibles</t>
  </si>
  <si>
    <t>55180</t>
  </si>
  <si>
    <t>Disminución de bienes por pérdida, obsolescencia y deterioro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</si>
  <si>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</si>
  <si>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</si>
  <si>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</si>
  <si>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</si>
  <si>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</si>
  <si>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</si>
  <si>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</si>
  <si>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</si>
  <si>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</si>
  <si>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</si>
  <si>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</si>
  <si>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</si>
  <si>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</si>
  <si>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</si>
  <si>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</si>
  <si>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</si>
  <si>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</si>
  <si>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</si>
  <si>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55400</t>
  </si>
  <si>
    <t>AUMENTO POR INSUFICIENCIA DE ESTIMACIONES POR PÉRDIDA O DETERIORO U OBSOLESCENCIA</t>
  </si>
  <si>
    <t>55410</t>
  </si>
  <si>
    <t>Aumento por insuficiencia de estimaciones por pérdida o deterioro u obsolescencia</t>
  </si>
  <si>
    <t>55500</t>
  </si>
  <si>
    <t>AUMENTO POR INSUFICIENCIA DE PROVISIONES</t>
  </si>
  <si>
    <t>55510</t>
  </si>
  <si>
    <t>Aumento por insuficiencia de provisiones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</si>
  <si>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</si>
  <si>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</si>
  <si>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</si>
  <si>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</si>
  <si>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</si>
  <si>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</si>
  <si>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</si>
  <si>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</si>
  <si>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</si>
  <si>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</si>
  <si>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</si>
  <si>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</si>
  <si>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</si>
  <si>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</si>
  <si>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</si>
  <si>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</si>
  <si>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</si>
  <si>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</si>
  <si>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</si>
  <si>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</si>
  <si>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</si>
  <si>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</si>
  <si>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</si>
  <si>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</si>
  <si>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</si>
  <si>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</si>
  <si>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</si>
  <si>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 xml:space="preserve"> </t>
  </si>
  <si>
    <t>42230-12</t>
  </si>
  <si>
    <t>MUNICIPIO SAYULA</t>
  </si>
  <si>
    <t>DEL 1 AL 28 DE FEBRERO DE 2021</t>
  </si>
  <si>
    <t>LIC. OSCAR DANIEL CARRION CALVARIO</t>
  </si>
  <si>
    <t>MTRO. JOSE LUIS JIMENEZ DIAZ</t>
  </si>
  <si>
    <t>PRESIDENTE MUNICIPAL</t>
  </si>
  <si>
    <t>FUNCIONARIO ENCARGADO DE HACIENDA MUNICIPAL</t>
  </si>
  <si>
    <t>ASEJ2021-02-24-06-2021-1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</si>
</sst>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indent="1"/>
    </xf>
    <xf numFmtId="0" fontId="0" fillId="0" borderId="4" xfId="0" applyFont="1" applyBorder="1" applyAlignment="1">
      <alignment horizontal="left"/>
    </xf>
    <xf numFmtId="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3"/>
    </xf>
    <xf numFmtId="4" fontId="1" fillId="0" borderId="4" xfId="0" applyNumberFormat="1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indent="3"/>
    </xf>
    <xf numFmtId="4" fontId="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indent="1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 indent="3"/>
    </xf>
    <xf numFmtId="0" fontId="8" fillId="0" borderId="4" xfId="0" applyFont="1" applyBorder="1" applyAlignment="1">
      <alignment vertical="center"/>
    </xf>
    <xf numFmtId="0" fontId="1" fillId="0" borderId="0" xfId="0" applyFont="1"/>
    <xf numFmtId="4" fontId="1" fillId="0" borderId="5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0" fillId="0" borderId="4" xfId="0" applyFont="1" applyBorder="1"/>
    <xf numFmtId="4" fontId="6" fillId="0" borderId="6" xfId="0" applyNumberFormat="1" applyFont="1" applyBorder="1" applyAlignment="1">
      <alignment horizontal="center" vertical="center"/>
    </xf>
    <xf numFmtId="4" fontId="4" fillId="0" borderId="7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right" vertical="center"/>
    </xf>
    <xf numFmtId="0" fontId="11" fillId="0" borderId="0" xfId="0" applyFo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547</xdr:row>
      <xdr:rowOff>171450</xdr:rowOff>
    </xdr:from>
    <xdr:to>
      <xdr:col>8</xdr:col>
      <xdr:colOff>152400</xdr:colOff>
      <xdr:row>555</xdr:row>
      <xdr:rowOff>114300</xdr:rowOff>
    </xdr:to>
    <xdr:sp macro="" textlink="">
      <xdr:nvSpPr>
        <xdr:cNvPr id="2" name="1 Rectángulo"/>
        <xdr:cNvSpPr/>
      </xdr:nvSpPr>
      <xdr:spPr>
        <a:xfrm>
          <a:off x="714375" y="104936925"/>
          <a:ext cx="1419225" cy="13906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64"/>
  <sheetViews>
    <sheetView tabSelected="1" topLeftCell="A532" workbookViewId="0">
      <selection activeCell="AG548" sqref="AG548:AU551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1" customWidth="1"/>
    <col min="50" max="50" width="22.85546875" style="31" customWidth="1"/>
    <col min="51" max="51" width="22.85546875" style="32" customWidth="1"/>
    <col min="52" max="52" width="0.5703125" style="1" customWidth="1"/>
    <col min="53" max="16384" width="11.42578125" style="1" hidden="1"/>
  </cols>
  <sheetData>
    <row r="1" spans="1:51" ht="23.25" x14ac:dyDescent="0.35">
      <c r="B1" s="42" t="s">
        <v>1057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</row>
    <row r="2" spans="1:51" ht="21" x14ac:dyDescent="0.35">
      <c r="B2" s="43" t="s">
        <v>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</row>
    <row r="3" spans="1:51" ht="18.75" x14ac:dyDescent="0.3">
      <c r="B3" s="44" t="s">
        <v>1058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4" customFormat="1" ht="21" x14ac:dyDescent="0.35">
      <c r="A5" s="3" t="s">
        <v>0</v>
      </c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39">
        <v>2021</v>
      </c>
      <c r="AY5" s="39">
        <v>2020</v>
      </c>
    </row>
    <row r="6" spans="1:51" ht="18.75" x14ac:dyDescent="0.3">
      <c r="A6" s="5" t="s">
        <v>4</v>
      </c>
      <c r="B6" s="6" t="s">
        <v>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 t="s">
        <v>6</v>
      </c>
      <c r="B7" s="10" t="s">
        <v>7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2">
        <f>AX8+AX29+AX35+AX40+AX72+AX81+AX102+AX114</f>
        <v>11853186.389999999</v>
      </c>
      <c r="AY7" s="12">
        <f>AY8+AY29+AY35+AY40+AY72+AY81+AY102+AY114</f>
        <v>33052599.5</v>
      </c>
    </row>
    <row r="8" spans="1:51" x14ac:dyDescent="0.25">
      <c r="A8" s="9" t="s">
        <v>8</v>
      </c>
      <c r="B8" s="13" t="s">
        <v>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4">
        <f>AX9+AX11+AX15+AX16+AX17+AX18+AX19+AX25+AX27</f>
        <v>4199558.2</v>
      </c>
      <c r="AY8" s="14">
        <f>AY9+AY11+AY15+AY16+AY17+AY18+AY19+AY25+AY27</f>
        <v>14001125.970000001</v>
      </c>
    </row>
    <row r="9" spans="1:51" x14ac:dyDescent="0.25">
      <c r="A9" s="9">
        <v>41110</v>
      </c>
      <c r="B9" s="15" t="s">
        <v>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6">
        <f>SUM(AX10)</f>
        <v>0</v>
      </c>
      <c r="AY9" s="16">
        <f>SUM(AY10)</f>
        <v>417920</v>
      </c>
    </row>
    <row r="10" spans="1:51" x14ac:dyDescent="0.25">
      <c r="A10" s="17" t="s">
        <v>11</v>
      </c>
      <c r="B10" s="18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9">
        <v>0</v>
      </c>
      <c r="AY10" s="19">
        <v>417920</v>
      </c>
    </row>
    <row r="11" spans="1:51" x14ac:dyDescent="0.25">
      <c r="A11" s="9">
        <v>41120</v>
      </c>
      <c r="B11" s="15" t="s">
        <v>13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6">
        <f>SUM(AX12:AX14)</f>
        <v>4089725.17</v>
      </c>
      <c r="AY11" s="16">
        <f>SUM(AY12:AY14)</f>
        <v>13334172.5</v>
      </c>
    </row>
    <row r="12" spans="1:51" x14ac:dyDescent="0.25">
      <c r="A12" s="17" t="s">
        <v>14</v>
      </c>
      <c r="B12" s="1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9">
        <v>3404376.52</v>
      </c>
      <c r="AY12" s="19">
        <v>5050669.5999999996</v>
      </c>
    </row>
    <row r="13" spans="1:51" x14ac:dyDescent="0.25">
      <c r="A13" s="17" t="s">
        <v>16</v>
      </c>
      <c r="B13" s="18" t="s">
        <v>17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9">
        <v>683867.65</v>
      </c>
      <c r="AY13" s="19">
        <v>8252003.4000000004</v>
      </c>
    </row>
    <row r="14" spans="1:51" x14ac:dyDescent="0.25">
      <c r="A14" s="17" t="s">
        <v>18</v>
      </c>
      <c r="B14" s="18" t="s">
        <v>19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9">
        <v>1481</v>
      </c>
      <c r="AY14" s="19">
        <v>31499.5</v>
      </c>
    </row>
    <row r="15" spans="1:51" x14ac:dyDescent="0.25">
      <c r="A15" s="9" t="s">
        <v>20</v>
      </c>
      <c r="B15" s="15" t="s">
        <v>21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6">
        <v>0</v>
      </c>
      <c r="AY15" s="16">
        <v>0</v>
      </c>
    </row>
    <row r="16" spans="1:51" x14ac:dyDescent="0.25">
      <c r="A16" s="9" t="s">
        <v>22</v>
      </c>
      <c r="B16" s="15" t="s">
        <v>23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6">
        <v>0</v>
      </c>
      <c r="AY16" s="16">
        <v>0</v>
      </c>
    </row>
    <row r="17" spans="1:51" x14ac:dyDescent="0.25">
      <c r="A17" s="9" t="s">
        <v>24</v>
      </c>
      <c r="B17" s="15" t="s">
        <v>25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6">
        <v>0</v>
      </c>
      <c r="AY17" s="16">
        <v>0</v>
      </c>
    </row>
    <row r="18" spans="1:51" x14ac:dyDescent="0.25">
      <c r="A18" s="9" t="s">
        <v>26</v>
      </c>
      <c r="B18" s="15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6">
        <v>0</v>
      </c>
      <c r="AY18" s="16">
        <v>0</v>
      </c>
    </row>
    <row r="19" spans="1:51" x14ac:dyDescent="0.25">
      <c r="A19" s="9" t="s">
        <v>28</v>
      </c>
      <c r="B19" s="15" t="s">
        <v>29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6">
        <f>SUM(AX20:AX24)</f>
        <v>109833.03</v>
      </c>
      <c r="AY19" s="16">
        <f>SUM(AY20:AY24)</f>
        <v>249033.47</v>
      </c>
    </row>
    <row r="20" spans="1:51" x14ac:dyDescent="0.25">
      <c r="A20" s="17" t="s">
        <v>30</v>
      </c>
      <c r="B20" s="18" t="s">
        <v>31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9">
        <v>109833.03</v>
      </c>
      <c r="AY20" s="19">
        <v>249033.47</v>
      </c>
    </row>
    <row r="21" spans="1:51" x14ac:dyDescent="0.25">
      <c r="A21" s="17" t="s">
        <v>32</v>
      </c>
      <c r="B21" s="18" t="s">
        <v>33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9">
        <v>0</v>
      </c>
      <c r="AY21" s="19">
        <v>0</v>
      </c>
    </row>
    <row r="22" spans="1:51" x14ac:dyDescent="0.25">
      <c r="A22" s="17" t="s">
        <v>34</v>
      </c>
      <c r="B22" s="18" t="s">
        <v>35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9">
        <v>0</v>
      </c>
      <c r="AY22" s="19">
        <v>0</v>
      </c>
    </row>
    <row r="23" spans="1:51" x14ac:dyDescent="0.25">
      <c r="A23" s="17" t="s">
        <v>36</v>
      </c>
      <c r="B23" s="18" t="s">
        <v>37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9">
        <v>0</v>
      </c>
      <c r="AY23" s="19">
        <v>0</v>
      </c>
    </row>
    <row r="24" spans="1:51" x14ac:dyDescent="0.25">
      <c r="A24" s="17" t="s">
        <v>38</v>
      </c>
      <c r="B24" s="18" t="s">
        <v>39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9">
        <v>0</v>
      </c>
      <c r="AY24" s="19">
        <v>0</v>
      </c>
    </row>
    <row r="25" spans="1:51" x14ac:dyDescent="0.25">
      <c r="A25" s="9" t="s">
        <v>40</v>
      </c>
      <c r="B25" s="15" t="s">
        <v>41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6">
        <f>SUM(AX26)</f>
        <v>0</v>
      </c>
      <c r="AY25" s="16">
        <f>SUM(AY26)</f>
        <v>0</v>
      </c>
    </row>
    <row r="26" spans="1:51" x14ac:dyDescent="0.25">
      <c r="A26" s="17" t="s">
        <v>42</v>
      </c>
      <c r="B26" s="18" t="s">
        <v>41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9">
        <v>0</v>
      </c>
      <c r="AY26" s="19">
        <v>0</v>
      </c>
    </row>
    <row r="27" spans="1:51" x14ac:dyDescent="0.25">
      <c r="A27" s="9" t="s">
        <v>43</v>
      </c>
      <c r="B27" s="15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6">
        <f>SUM(AX28)</f>
        <v>0</v>
      </c>
      <c r="AY27" s="16">
        <f>SUM(AY28)</f>
        <v>0</v>
      </c>
    </row>
    <row r="28" spans="1:51" x14ac:dyDescent="0.25">
      <c r="A28" s="17" t="s">
        <v>45</v>
      </c>
      <c r="B28" s="18" t="s">
        <v>46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9">
        <v>0</v>
      </c>
      <c r="AY28" s="19">
        <v>0</v>
      </c>
    </row>
    <row r="29" spans="1:51" x14ac:dyDescent="0.25">
      <c r="A29" s="9" t="s">
        <v>47</v>
      </c>
      <c r="B29" s="2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4">
        <f>SUM(AX30:AX34)</f>
        <v>0</v>
      </c>
      <c r="AY29" s="14">
        <f>SUM(AY30:AY34)</f>
        <v>0</v>
      </c>
    </row>
    <row r="30" spans="1:51" x14ac:dyDescent="0.25">
      <c r="A30" s="9" t="s">
        <v>49</v>
      </c>
      <c r="B30" s="15" t="s">
        <v>50</v>
      </c>
      <c r="C30" s="2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6">
        <v>0</v>
      </c>
      <c r="AY30" s="16">
        <v>0</v>
      </c>
    </row>
    <row r="31" spans="1:51" x14ac:dyDescent="0.25">
      <c r="A31" s="9" t="s">
        <v>51</v>
      </c>
      <c r="B31" s="15" t="s">
        <v>52</v>
      </c>
      <c r="C31" s="2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6">
        <v>0</v>
      </c>
      <c r="AY31" s="16">
        <v>0</v>
      </c>
    </row>
    <row r="32" spans="1:51" x14ac:dyDescent="0.25">
      <c r="A32" s="9" t="s">
        <v>53</v>
      </c>
      <c r="B32" s="15" t="s">
        <v>54</v>
      </c>
      <c r="C32" s="2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6">
        <v>0</v>
      </c>
      <c r="AY32" s="16">
        <v>0</v>
      </c>
    </row>
    <row r="33" spans="1:51" x14ac:dyDescent="0.25">
      <c r="A33" s="9" t="s">
        <v>55</v>
      </c>
      <c r="B33" s="15" t="s">
        <v>56</v>
      </c>
      <c r="C33" s="2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6">
        <v>0</v>
      </c>
      <c r="AY33" s="16">
        <v>0</v>
      </c>
    </row>
    <row r="34" spans="1:51" x14ac:dyDescent="0.25">
      <c r="A34" s="9" t="s">
        <v>57</v>
      </c>
      <c r="B34" s="15" t="s">
        <v>58</v>
      </c>
      <c r="C34" s="2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6">
        <v>0</v>
      </c>
      <c r="AY34" s="16">
        <v>0</v>
      </c>
    </row>
    <row r="35" spans="1:51" x14ac:dyDescent="0.25">
      <c r="A35" s="9" t="s">
        <v>59</v>
      </c>
      <c r="B35" s="20" t="s">
        <v>60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4">
        <f>AX36+AX38</f>
        <v>0</v>
      </c>
      <c r="AY35" s="14">
        <f>AY36+AY38</f>
        <v>0</v>
      </c>
    </row>
    <row r="36" spans="1:51" x14ac:dyDescent="0.25">
      <c r="A36" s="9" t="s">
        <v>61</v>
      </c>
      <c r="B36" s="15" t="s">
        <v>62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6">
        <f>SUM(AX37)</f>
        <v>0</v>
      </c>
      <c r="AY36" s="16">
        <f>SUM(AY37)</f>
        <v>0</v>
      </c>
    </row>
    <row r="37" spans="1:51" x14ac:dyDescent="0.25">
      <c r="A37" s="17" t="s">
        <v>63</v>
      </c>
      <c r="B37" s="18" t="s">
        <v>64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9">
        <v>0</v>
      </c>
      <c r="AY37" s="19">
        <v>0</v>
      </c>
    </row>
    <row r="38" spans="1:51" x14ac:dyDescent="0.25">
      <c r="A38" s="9" t="s">
        <v>65</v>
      </c>
      <c r="B38" s="15" t="s">
        <v>66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6">
        <f>SUM(AX39)</f>
        <v>0</v>
      </c>
      <c r="AY38" s="16">
        <f>SUM(AY39)</f>
        <v>0</v>
      </c>
    </row>
    <row r="39" spans="1:51" x14ac:dyDescent="0.25">
      <c r="A39" s="17" t="s">
        <v>67</v>
      </c>
      <c r="B39" s="18" t="s">
        <v>68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9">
        <v>0</v>
      </c>
      <c r="AY39" s="19">
        <v>0</v>
      </c>
    </row>
    <row r="40" spans="1:51" x14ac:dyDescent="0.25">
      <c r="A40" s="9" t="s">
        <v>69</v>
      </c>
      <c r="B40" s="20" t="s">
        <v>70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4">
        <f>AX41+AX46+AX47+AX62+AX68+AX70</f>
        <v>6693942.1499999994</v>
      </c>
      <c r="AY40" s="14">
        <f>AY41+AY46+AY47+AY62+AY68+AY70</f>
        <v>15740022.460000001</v>
      </c>
    </row>
    <row r="41" spans="1:51" x14ac:dyDescent="0.25">
      <c r="A41" s="9" t="s">
        <v>71</v>
      </c>
      <c r="B41" s="15" t="s">
        <v>72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6">
        <f>SUM(AX42:AX45)</f>
        <v>347748.66000000003</v>
      </c>
      <c r="AY41" s="16">
        <f>SUM(AY42:AY45)</f>
        <v>2181117.91</v>
      </c>
    </row>
    <row r="42" spans="1:51" x14ac:dyDescent="0.25">
      <c r="A42" s="17" t="s">
        <v>73</v>
      </c>
      <c r="B42" s="18" t="s">
        <v>74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9">
        <v>134487.5</v>
      </c>
      <c r="AY42" s="19">
        <v>1317893.48</v>
      </c>
    </row>
    <row r="43" spans="1:51" x14ac:dyDescent="0.25">
      <c r="A43" s="17" t="s">
        <v>75</v>
      </c>
      <c r="B43" s="18" t="s">
        <v>76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9">
        <v>0</v>
      </c>
      <c r="AY43" s="19">
        <v>145588</v>
      </c>
    </row>
    <row r="44" spans="1:51" x14ac:dyDescent="0.25">
      <c r="A44" s="17" t="s">
        <v>77</v>
      </c>
      <c r="B44" s="18" t="s">
        <v>78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9">
        <v>213261.16</v>
      </c>
      <c r="AY44" s="19">
        <v>704237.93</v>
      </c>
    </row>
    <row r="45" spans="1:51" x14ac:dyDescent="0.25">
      <c r="A45" s="17" t="s">
        <v>79</v>
      </c>
      <c r="B45" s="18" t="s">
        <v>80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9">
        <v>0</v>
      </c>
      <c r="AY45" s="19">
        <v>13398.5</v>
      </c>
    </row>
    <row r="46" spans="1:51" x14ac:dyDescent="0.25">
      <c r="A46" s="9" t="s">
        <v>81</v>
      </c>
      <c r="B46" s="15" t="s">
        <v>82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6">
        <v>0</v>
      </c>
      <c r="AY46" s="16">
        <v>0</v>
      </c>
    </row>
    <row r="47" spans="1:51" x14ac:dyDescent="0.25">
      <c r="A47" s="9" t="s">
        <v>83</v>
      </c>
      <c r="B47" s="15" t="s">
        <v>84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6">
        <f>SUM(AX48:AX61)</f>
        <v>5786300.0599999996</v>
      </c>
      <c r="AY47" s="16">
        <f>SUM(AY48:AY61)</f>
        <v>12290034.700000001</v>
      </c>
    </row>
    <row r="48" spans="1:51" x14ac:dyDescent="0.25">
      <c r="A48" s="17" t="s">
        <v>85</v>
      </c>
      <c r="B48" s="18" t="s">
        <v>86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9">
        <v>658017.30000000005</v>
      </c>
      <c r="AY48" s="19">
        <v>1286126.25</v>
      </c>
    </row>
    <row r="49" spans="1:51" x14ac:dyDescent="0.25">
      <c r="A49" s="17" t="s">
        <v>87</v>
      </c>
      <c r="B49" s="18" t="s">
        <v>88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9">
        <v>26015</v>
      </c>
      <c r="AY49" s="19">
        <v>66156.649999999994</v>
      </c>
    </row>
    <row r="50" spans="1:51" x14ac:dyDescent="0.25">
      <c r="A50" s="17" t="s">
        <v>89</v>
      </c>
      <c r="B50" s="18" t="s">
        <v>90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9">
        <v>91033.96</v>
      </c>
      <c r="AY50" s="19">
        <v>456395.56</v>
      </c>
    </row>
    <row r="51" spans="1:51" x14ac:dyDescent="0.25">
      <c r="A51" s="17" t="s">
        <v>91</v>
      </c>
      <c r="B51" s="18" t="s">
        <v>92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9">
        <v>9983.9699999999993</v>
      </c>
      <c r="AY51" s="19">
        <v>0</v>
      </c>
    </row>
    <row r="52" spans="1:51" x14ac:dyDescent="0.25">
      <c r="A52" s="17" t="s">
        <v>93</v>
      </c>
      <c r="B52" s="18" t="s">
        <v>94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9">
        <v>0</v>
      </c>
      <c r="AY52" s="19">
        <v>77034.06</v>
      </c>
    </row>
    <row r="53" spans="1:51" x14ac:dyDescent="0.25">
      <c r="A53" s="17" t="s">
        <v>95</v>
      </c>
      <c r="B53" s="18" t="s">
        <v>96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9">
        <v>0</v>
      </c>
      <c r="AY53" s="19">
        <v>0</v>
      </c>
    </row>
    <row r="54" spans="1:51" x14ac:dyDescent="0.25">
      <c r="A54" s="17" t="s">
        <v>97</v>
      </c>
      <c r="B54" s="18" t="s">
        <v>98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9">
        <v>0</v>
      </c>
      <c r="AY54" s="19">
        <v>0</v>
      </c>
    </row>
    <row r="55" spans="1:51" x14ac:dyDescent="0.25">
      <c r="A55" s="17" t="s">
        <v>99</v>
      </c>
      <c r="B55" s="18" t="s">
        <v>100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9">
        <v>10262.44</v>
      </c>
      <c r="AY55" s="19">
        <v>51194.400000000001</v>
      </c>
    </row>
    <row r="56" spans="1:51" x14ac:dyDescent="0.25">
      <c r="A56" s="17" t="s">
        <v>101</v>
      </c>
      <c r="B56" s="18" t="s">
        <v>102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9">
        <v>2965.2</v>
      </c>
      <c r="AY56" s="19">
        <v>449631.98</v>
      </c>
    </row>
    <row r="57" spans="1:51" x14ac:dyDescent="0.25">
      <c r="A57" s="17" t="s">
        <v>103</v>
      </c>
      <c r="B57" s="18" t="s">
        <v>104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9">
        <v>4446404.13</v>
      </c>
      <c r="AY57" s="19">
        <v>7281561.8099999996</v>
      </c>
    </row>
    <row r="58" spans="1:51" x14ac:dyDescent="0.25">
      <c r="A58" s="17" t="s">
        <v>105</v>
      </c>
      <c r="B58" s="18" t="s">
        <v>106</v>
      </c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9">
        <v>159511.26999999999</v>
      </c>
      <c r="AY58" s="19">
        <v>884608.57</v>
      </c>
    </row>
    <row r="59" spans="1:51" x14ac:dyDescent="0.25">
      <c r="A59" s="17" t="s">
        <v>107</v>
      </c>
      <c r="B59" s="18" t="s">
        <v>108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9">
        <v>12147.48</v>
      </c>
      <c r="AY59" s="19">
        <v>74281.3</v>
      </c>
    </row>
    <row r="60" spans="1:51" x14ac:dyDescent="0.25">
      <c r="A60" s="17" t="s">
        <v>109</v>
      </c>
      <c r="B60" s="18" t="s">
        <v>110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9">
        <v>330088.34000000003</v>
      </c>
      <c r="AY60" s="19">
        <v>1424521.47</v>
      </c>
    </row>
    <row r="61" spans="1:51" x14ac:dyDescent="0.25">
      <c r="A61" s="17" t="s">
        <v>111</v>
      </c>
      <c r="B61" s="18" t="s">
        <v>112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9">
        <v>39870.97</v>
      </c>
      <c r="AY61" s="19">
        <v>238522.65</v>
      </c>
    </row>
    <row r="62" spans="1:51" x14ac:dyDescent="0.25">
      <c r="A62" s="9" t="s">
        <v>113</v>
      </c>
      <c r="B62" s="15" t="s">
        <v>114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6">
        <f>SUM(AX63:AX67)</f>
        <v>559893.43000000005</v>
      </c>
      <c r="AY62" s="16">
        <f>SUM(AY63:AY67)</f>
        <v>1259489.19</v>
      </c>
    </row>
    <row r="63" spans="1:51" x14ac:dyDescent="0.25">
      <c r="A63" s="17" t="s">
        <v>115</v>
      </c>
      <c r="B63" s="18" t="s">
        <v>31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9">
        <v>559893.43000000005</v>
      </c>
      <c r="AY63" s="19">
        <v>1259489.19</v>
      </c>
    </row>
    <row r="64" spans="1:51" x14ac:dyDescent="0.25">
      <c r="A64" s="17" t="s">
        <v>116</v>
      </c>
      <c r="B64" s="18" t="s">
        <v>33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9">
        <v>0</v>
      </c>
      <c r="AY64" s="19">
        <v>0</v>
      </c>
    </row>
    <row r="65" spans="1:51" x14ac:dyDescent="0.25">
      <c r="A65" s="17" t="s">
        <v>117</v>
      </c>
      <c r="B65" s="18" t="s">
        <v>35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9">
        <v>0</v>
      </c>
      <c r="AY65" s="19">
        <v>0</v>
      </c>
    </row>
    <row r="66" spans="1:51" x14ac:dyDescent="0.25">
      <c r="A66" s="17" t="s">
        <v>118</v>
      </c>
      <c r="B66" s="18" t="s">
        <v>37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9">
        <v>0</v>
      </c>
      <c r="AY66" s="19">
        <v>0</v>
      </c>
    </row>
    <row r="67" spans="1:51" x14ac:dyDescent="0.25">
      <c r="A67" s="17" t="s">
        <v>119</v>
      </c>
      <c r="B67" s="18" t="s">
        <v>39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9">
        <v>0</v>
      </c>
      <c r="AY67" s="19">
        <v>0</v>
      </c>
    </row>
    <row r="68" spans="1:51" x14ac:dyDescent="0.25">
      <c r="A68" s="9" t="s">
        <v>120</v>
      </c>
      <c r="B68" s="15" t="s">
        <v>121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6">
        <f>SUM(AX69)</f>
        <v>0</v>
      </c>
      <c r="AY68" s="16">
        <f>SUM(AY69)</f>
        <v>0</v>
      </c>
    </row>
    <row r="69" spans="1:51" x14ac:dyDescent="0.25">
      <c r="A69" s="17" t="s">
        <v>122</v>
      </c>
      <c r="B69" s="18" t="s">
        <v>123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9">
        <v>0</v>
      </c>
      <c r="AY69" s="19">
        <v>0</v>
      </c>
    </row>
    <row r="70" spans="1:51" x14ac:dyDescent="0.25">
      <c r="A70" s="9" t="s">
        <v>124</v>
      </c>
      <c r="B70" s="15" t="s">
        <v>125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6">
        <f>SUM(AX71)</f>
        <v>0</v>
      </c>
      <c r="AY70" s="16">
        <f>SUM(AY71)</f>
        <v>9380.66</v>
      </c>
    </row>
    <row r="71" spans="1:51" x14ac:dyDescent="0.25">
      <c r="A71" s="17" t="s">
        <v>126</v>
      </c>
      <c r="B71" s="18" t="s">
        <v>127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9">
        <v>0</v>
      </c>
      <c r="AY71" s="19">
        <v>9380.66</v>
      </c>
    </row>
    <row r="72" spans="1:51" x14ac:dyDescent="0.25">
      <c r="A72" s="9" t="s">
        <v>128</v>
      </c>
      <c r="B72" s="20" t="s">
        <v>129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4">
        <f>AX73+AX76+AX77+AX78+AX80</f>
        <v>304567.37</v>
      </c>
      <c r="AY72" s="14">
        <f>AY73+AY76+AY77+AY78+AY80</f>
        <v>2725785.75</v>
      </c>
    </row>
    <row r="73" spans="1:51" x14ac:dyDescent="0.25">
      <c r="A73" s="9" t="s">
        <v>130</v>
      </c>
      <c r="B73" s="15" t="s">
        <v>131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6">
        <f>SUM(AX74:AX75)</f>
        <v>304567.37</v>
      </c>
      <c r="AY73" s="16">
        <f>SUM(AY74:AY75)</f>
        <v>2725785.75</v>
      </c>
    </row>
    <row r="74" spans="1:51" x14ac:dyDescent="0.25">
      <c r="A74" s="17" t="s">
        <v>132</v>
      </c>
      <c r="B74" s="18" t="s">
        <v>133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9">
        <v>86813</v>
      </c>
      <c r="AY74" s="19">
        <v>307179.5</v>
      </c>
    </row>
    <row r="75" spans="1:51" x14ac:dyDescent="0.25">
      <c r="A75" s="17" t="s">
        <v>134</v>
      </c>
      <c r="B75" s="18" t="s">
        <v>135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9">
        <v>217754.37</v>
      </c>
      <c r="AY75" s="19">
        <v>2418606.25</v>
      </c>
    </row>
    <row r="76" spans="1:51" x14ac:dyDescent="0.25">
      <c r="A76" s="9" t="s">
        <v>136</v>
      </c>
      <c r="B76" s="15" t="s">
        <v>137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6">
        <v>0</v>
      </c>
      <c r="AY76" s="16">
        <v>0</v>
      </c>
    </row>
    <row r="77" spans="1:51" x14ac:dyDescent="0.25">
      <c r="A77" s="9" t="s">
        <v>138</v>
      </c>
      <c r="B77" s="15" t="s">
        <v>139</v>
      </c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6">
        <v>0</v>
      </c>
      <c r="AY77" s="16">
        <v>0</v>
      </c>
    </row>
    <row r="78" spans="1:51" x14ac:dyDescent="0.25">
      <c r="A78" s="9" t="s">
        <v>140</v>
      </c>
      <c r="B78" s="15" t="s">
        <v>141</v>
      </c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6">
        <f>SUM(AX79)</f>
        <v>0</v>
      </c>
      <c r="AY78" s="16">
        <f>SUM(AY79)</f>
        <v>0</v>
      </c>
    </row>
    <row r="79" spans="1:51" x14ac:dyDescent="0.25">
      <c r="A79" s="17" t="s">
        <v>142</v>
      </c>
      <c r="B79" s="22" t="s">
        <v>143</v>
      </c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9">
        <v>0</v>
      </c>
      <c r="AY79" s="19">
        <v>0</v>
      </c>
    </row>
    <row r="80" spans="1:51" x14ac:dyDescent="0.25">
      <c r="A80" s="9" t="s">
        <v>144</v>
      </c>
      <c r="B80" s="15" t="s">
        <v>145</v>
      </c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6">
        <v>0</v>
      </c>
      <c r="AY80" s="16">
        <v>0</v>
      </c>
    </row>
    <row r="81" spans="1:51" x14ac:dyDescent="0.25">
      <c r="A81" s="9" t="s">
        <v>146</v>
      </c>
      <c r="B81" s="20" t="s">
        <v>147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4">
        <f>AX82+AX83+AX85+AX87+AX89+AX91+AX93+AX94+AX100</f>
        <v>655118.67000000004</v>
      </c>
      <c r="AY81" s="14">
        <f>AY82+AY83+AY85+AY87+AY89+AY91+AY93+AY94+AY100</f>
        <v>585665.31999999995</v>
      </c>
    </row>
    <row r="82" spans="1:51" x14ac:dyDescent="0.25">
      <c r="A82" s="9" t="s">
        <v>148</v>
      </c>
      <c r="B82" s="15" t="s">
        <v>149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6">
        <v>0</v>
      </c>
      <c r="AY82" s="16">
        <v>0</v>
      </c>
    </row>
    <row r="83" spans="1:51" x14ac:dyDescent="0.25">
      <c r="A83" s="9" t="s">
        <v>150</v>
      </c>
      <c r="B83" s="15" t="s">
        <v>151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6">
        <f>SUM(AX84)</f>
        <v>0</v>
      </c>
      <c r="AY83" s="16">
        <f>SUM(AY84)</f>
        <v>0</v>
      </c>
    </row>
    <row r="84" spans="1:51" x14ac:dyDescent="0.25">
      <c r="A84" s="17" t="s">
        <v>152</v>
      </c>
      <c r="B84" s="22" t="s">
        <v>35</v>
      </c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9">
        <v>0</v>
      </c>
      <c r="AY84" s="19">
        <v>0</v>
      </c>
    </row>
    <row r="85" spans="1:51" x14ac:dyDescent="0.25">
      <c r="A85" s="9" t="s">
        <v>153</v>
      </c>
      <c r="B85" s="15" t="s">
        <v>154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6">
        <f>SUM(AX86)</f>
        <v>655118.67000000004</v>
      </c>
      <c r="AY85" s="16">
        <f>SUM(AY86)</f>
        <v>585665.31999999995</v>
      </c>
    </row>
    <row r="86" spans="1:51" x14ac:dyDescent="0.25">
      <c r="A86" s="17" t="s">
        <v>155</v>
      </c>
      <c r="B86" s="22" t="s">
        <v>156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9">
        <v>655118.67000000004</v>
      </c>
      <c r="AY86" s="19">
        <v>585665.31999999995</v>
      </c>
    </row>
    <row r="87" spans="1:51" x14ac:dyDescent="0.25">
      <c r="A87" s="9" t="s">
        <v>157</v>
      </c>
      <c r="B87" s="15" t="s">
        <v>158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6">
        <f>SUM(AX88)</f>
        <v>0</v>
      </c>
      <c r="AY87" s="16">
        <f>SUM(AY88)</f>
        <v>0</v>
      </c>
    </row>
    <row r="88" spans="1:51" x14ac:dyDescent="0.25">
      <c r="A88" s="17" t="s">
        <v>159</v>
      </c>
      <c r="B88" s="22" t="s">
        <v>160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9">
        <v>0</v>
      </c>
      <c r="AY88" s="19">
        <v>0</v>
      </c>
    </row>
    <row r="89" spans="1:51" x14ac:dyDescent="0.25">
      <c r="A89" s="9" t="s">
        <v>161</v>
      </c>
      <c r="B89" s="15" t="s">
        <v>162</v>
      </c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6">
        <f>SUM(AX90)</f>
        <v>0</v>
      </c>
      <c r="AY89" s="16">
        <f>SUM(AY90)</f>
        <v>0</v>
      </c>
    </row>
    <row r="90" spans="1:51" x14ac:dyDescent="0.25">
      <c r="A90" s="17" t="s">
        <v>159</v>
      </c>
      <c r="B90" s="22" t="s">
        <v>163</v>
      </c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9">
        <v>0</v>
      </c>
      <c r="AY90" s="19">
        <v>0</v>
      </c>
    </row>
    <row r="91" spans="1:51" x14ac:dyDescent="0.25">
      <c r="A91" s="9" t="s">
        <v>164</v>
      </c>
      <c r="B91" s="15" t="s">
        <v>165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6">
        <f>SUM(AX92)</f>
        <v>0</v>
      </c>
      <c r="AY91" s="16">
        <f>SUM(AY92)</f>
        <v>0</v>
      </c>
    </row>
    <row r="92" spans="1:51" x14ac:dyDescent="0.25">
      <c r="A92" s="17" t="s">
        <v>159</v>
      </c>
      <c r="B92" s="22" t="s">
        <v>166</v>
      </c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9">
        <v>0</v>
      </c>
      <c r="AY92" s="19">
        <v>0</v>
      </c>
    </row>
    <row r="93" spans="1:51" x14ac:dyDescent="0.25">
      <c r="A93" s="9" t="s">
        <v>167</v>
      </c>
      <c r="B93" s="15" t="s">
        <v>168</v>
      </c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6">
        <v>0</v>
      </c>
      <c r="AY93" s="16">
        <v>0</v>
      </c>
    </row>
    <row r="94" spans="1:51" x14ac:dyDescent="0.25">
      <c r="A94" s="9" t="s">
        <v>169</v>
      </c>
      <c r="B94" s="15" t="s">
        <v>170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6">
        <f>SUM(AX95:AX99)</f>
        <v>0</v>
      </c>
      <c r="AY94" s="16">
        <f>SUM(AY95:AY99)</f>
        <v>0</v>
      </c>
    </row>
    <row r="95" spans="1:51" x14ac:dyDescent="0.25">
      <c r="A95" s="17" t="s">
        <v>171</v>
      </c>
      <c r="B95" s="22" t="s">
        <v>31</v>
      </c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9">
        <v>0</v>
      </c>
      <c r="AY95" s="19">
        <v>0</v>
      </c>
    </row>
    <row r="96" spans="1:51" x14ac:dyDescent="0.25">
      <c r="A96" s="17" t="s">
        <v>172</v>
      </c>
      <c r="B96" s="22" t="s">
        <v>33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9">
        <v>0</v>
      </c>
      <c r="AY96" s="19">
        <v>0</v>
      </c>
    </row>
    <row r="97" spans="1:51" x14ac:dyDescent="0.25">
      <c r="A97" s="17" t="s">
        <v>173</v>
      </c>
      <c r="B97" s="22" t="s">
        <v>35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9">
        <v>0</v>
      </c>
      <c r="AY97" s="19">
        <v>0</v>
      </c>
    </row>
    <row r="98" spans="1:51" x14ac:dyDescent="0.25">
      <c r="A98" s="17" t="s">
        <v>174</v>
      </c>
      <c r="B98" s="22" t="s">
        <v>37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9">
        <v>0</v>
      </c>
      <c r="AY98" s="19">
        <v>0</v>
      </c>
    </row>
    <row r="99" spans="1:51" x14ac:dyDescent="0.25">
      <c r="A99" s="17" t="s">
        <v>175</v>
      </c>
      <c r="B99" s="22" t="s">
        <v>39</v>
      </c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9">
        <v>0</v>
      </c>
      <c r="AY99" s="19">
        <v>0</v>
      </c>
    </row>
    <row r="100" spans="1:51" x14ac:dyDescent="0.25">
      <c r="A100" s="9" t="s">
        <v>176</v>
      </c>
      <c r="B100" s="15" t="s">
        <v>177</v>
      </c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6">
        <f>SUM(AX101)</f>
        <v>0</v>
      </c>
      <c r="AY100" s="16">
        <f>SUM(AY101)</f>
        <v>0</v>
      </c>
    </row>
    <row r="101" spans="1:51" x14ac:dyDescent="0.25">
      <c r="A101" s="17" t="s">
        <v>178</v>
      </c>
      <c r="B101" s="22" t="s">
        <v>179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9">
        <v>0</v>
      </c>
      <c r="AY101" s="19">
        <v>0</v>
      </c>
    </row>
    <row r="102" spans="1:51" x14ac:dyDescent="0.25">
      <c r="A102" s="9" t="s">
        <v>180</v>
      </c>
      <c r="B102" s="20" t="s">
        <v>181</v>
      </c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4">
        <f>AX103+AX105+AX106+AX108+AX109+AX110+AX111+AX113</f>
        <v>0</v>
      </c>
      <c r="AY102" s="14">
        <f>AY103+AY105+AY106+AY108+AY109+AY110+AY111+AY113</f>
        <v>0</v>
      </c>
    </row>
    <row r="103" spans="1:51" x14ac:dyDescent="0.25">
      <c r="A103" s="9" t="s">
        <v>182</v>
      </c>
      <c r="B103" s="15" t="s">
        <v>183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6">
        <f>SUM(AX104)</f>
        <v>0</v>
      </c>
      <c r="AY103" s="16">
        <f>SUM(AY104)</f>
        <v>0</v>
      </c>
    </row>
    <row r="104" spans="1:51" x14ac:dyDescent="0.25">
      <c r="A104" s="17" t="s">
        <v>184</v>
      </c>
      <c r="B104" s="18" t="s">
        <v>185</v>
      </c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9">
        <v>0</v>
      </c>
      <c r="AY104" s="19">
        <v>0</v>
      </c>
    </row>
    <row r="105" spans="1:51" x14ac:dyDescent="0.25">
      <c r="A105" s="9" t="s">
        <v>186</v>
      </c>
      <c r="B105" s="15" t="s">
        <v>187</v>
      </c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6">
        <v>0</v>
      </c>
      <c r="AY105" s="16">
        <v>0</v>
      </c>
    </row>
    <row r="106" spans="1:51" x14ac:dyDescent="0.25">
      <c r="A106" s="9" t="s">
        <v>188</v>
      </c>
      <c r="B106" s="15" t="s">
        <v>189</v>
      </c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6">
        <f>SUM(AX107)</f>
        <v>0</v>
      </c>
      <c r="AY106" s="16">
        <f>SUM(AY107)</f>
        <v>0</v>
      </c>
    </row>
    <row r="107" spans="1:51" x14ac:dyDescent="0.25">
      <c r="A107" s="17" t="s">
        <v>190</v>
      </c>
      <c r="B107" s="18" t="s">
        <v>191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9">
        <v>0</v>
      </c>
      <c r="AY107" s="19">
        <v>0</v>
      </c>
    </row>
    <row r="108" spans="1:51" x14ac:dyDescent="0.25">
      <c r="A108" s="9" t="s">
        <v>192</v>
      </c>
      <c r="B108" s="15" t="s">
        <v>193</v>
      </c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6">
        <v>0</v>
      </c>
      <c r="AY108" s="16">
        <v>0</v>
      </c>
    </row>
    <row r="109" spans="1:51" x14ac:dyDescent="0.25">
      <c r="A109" s="9" t="s">
        <v>194</v>
      </c>
      <c r="B109" s="15" t="s">
        <v>195</v>
      </c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6">
        <v>0</v>
      </c>
      <c r="AY109" s="16">
        <v>0</v>
      </c>
    </row>
    <row r="110" spans="1:51" x14ac:dyDescent="0.25">
      <c r="A110" s="17" t="s">
        <v>196</v>
      </c>
      <c r="B110" s="15" t="s">
        <v>197</v>
      </c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6">
        <v>0</v>
      </c>
      <c r="AY110" s="16">
        <v>0</v>
      </c>
    </row>
    <row r="111" spans="1:51" x14ac:dyDescent="0.25">
      <c r="A111" s="9" t="s">
        <v>198</v>
      </c>
      <c r="B111" s="15" t="s">
        <v>199</v>
      </c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6">
        <f>SUM(AX112)</f>
        <v>0</v>
      </c>
      <c r="AY111" s="16">
        <f>SUM(AY112)</f>
        <v>0</v>
      </c>
    </row>
    <row r="112" spans="1:51" x14ac:dyDescent="0.25">
      <c r="A112" s="17" t="s">
        <v>200</v>
      </c>
      <c r="B112" s="18" t="s">
        <v>201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9">
        <v>0</v>
      </c>
      <c r="AY112" s="19">
        <v>0</v>
      </c>
    </row>
    <row r="113" spans="1:51" x14ac:dyDescent="0.25">
      <c r="A113" s="9" t="s">
        <v>202</v>
      </c>
      <c r="B113" s="15" t="s">
        <v>203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6">
        <v>0</v>
      </c>
      <c r="AY113" s="16">
        <v>0</v>
      </c>
    </row>
    <row r="114" spans="1:51" x14ac:dyDescent="0.25">
      <c r="A114" s="9" t="s">
        <v>204</v>
      </c>
      <c r="B114" s="20" t="s">
        <v>205</v>
      </c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4">
        <f>SUM(AX115:AX116)</f>
        <v>0</v>
      </c>
      <c r="AY114" s="14">
        <f>SUM(AY115:AY116)</f>
        <v>0</v>
      </c>
    </row>
    <row r="115" spans="1:51" x14ac:dyDescent="0.25">
      <c r="A115" s="9" t="s">
        <v>206</v>
      </c>
      <c r="B115" s="15" t="s">
        <v>207</v>
      </c>
      <c r="C115" s="15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16">
        <v>0</v>
      </c>
      <c r="AY115" s="16">
        <v>0</v>
      </c>
    </row>
    <row r="116" spans="1:51" ht="12.75" customHeight="1" x14ac:dyDescent="0.25">
      <c r="A116" s="9" t="s">
        <v>208</v>
      </c>
      <c r="B116" s="15" t="s">
        <v>209</v>
      </c>
      <c r="C116" s="15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16">
        <v>0</v>
      </c>
      <c r="AY116" s="16">
        <v>0</v>
      </c>
    </row>
    <row r="117" spans="1:51" ht="15.75" x14ac:dyDescent="0.25">
      <c r="A117" s="9" t="s">
        <v>210</v>
      </c>
      <c r="B117" s="23" t="s">
        <v>211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2">
        <f>AX118+AX149</f>
        <v>19910855.630000003</v>
      </c>
      <c r="AY117" s="12">
        <f>AY118+AY149</f>
        <v>108270327.98</v>
      </c>
    </row>
    <row r="118" spans="1:51" x14ac:dyDescent="0.25">
      <c r="A118" s="9" t="s">
        <v>212</v>
      </c>
      <c r="B118" s="20" t="s">
        <v>213</v>
      </c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4">
        <f>AX119+AX132+AX135+AX140+AX146</f>
        <v>19910855.630000003</v>
      </c>
      <c r="AY118" s="14">
        <f>AY119+AY132+AY135+AY140+AY146</f>
        <v>108270327.98</v>
      </c>
    </row>
    <row r="119" spans="1:51" x14ac:dyDescent="0.25">
      <c r="A119" s="9" t="s">
        <v>214</v>
      </c>
      <c r="B119" s="15" t="s">
        <v>215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6">
        <f>SUM(AX120:AX131)</f>
        <v>12372441.73</v>
      </c>
      <c r="AY119" s="16">
        <f>SUM(AY120:AY131)</f>
        <v>70314672.310000002</v>
      </c>
    </row>
    <row r="120" spans="1:51" x14ac:dyDescent="0.25">
      <c r="A120" s="17" t="s">
        <v>216</v>
      </c>
      <c r="B120" s="18" t="s">
        <v>217</v>
      </c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9">
        <v>12372441.73</v>
      </c>
      <c r="AY120" s="19">
        <v>70314672.310000002</v>
      </c>
    </row>
    <row r="121" spans="1:51" x14ac:dyDescent="0.25">
      <c r="A121" s="17" t="s">
        <v>218</v>
      </c>
      <c r="B121" s="18" t="s">
        <v>219</v>
      </c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9">
        <v>0</v>
      </c>
      <c r="AY121" s="19">
        <v>0</v>
      </c>
    </row>
    <row r="122" spans="1:51" x14ac:dyDescent="0.25">
      <c r="A122" s="17" t="s">
        <v>220</v>
      </c>
      <c r="B122" s="18" t="s">
        <v>221</v>
      </c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9">
        <v>0</v>
      </c>
      <c r="AY122" s="19">
        <v>0</v>
      </c>
    </row>
    <row r="123" spans="1:51" x14ac:dyDescent="0.25">
      <c r="A123" s="17" t="s">
        <v>222</v>
      </c>
      <c r="B123" s="18" t="s">
        <v>223</v>
      </c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9">
        <v>0</v>
      </c>
      <c r="AY123" s="19">
        <v>0</v>
      </c>
    </row>
    <row r="124" spans="1:51" x14ac:dyDescent="0.25">
      <c r="A124" s="17" t="s">
        <v>224</v>
      </c>
      <c r="B124" s="18" t="s">
        <v>225</v>
      </c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9">
        <v>0</v>
      </c>
      <c r="AY124" s="19">
        <v>0</v>
      </c>
    </row>
    <row r="125" spans="1:51" x14ac:dyDescent="0.25">
      <c r="A125" s="17" t="s">
        <v>226</v>
      </c>
      <c r="B125" s="18" t="s">
        <v>227</v>
      </c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9">
        <v>0</v>
      </c>
      <c r="AY125" s="19">
        <v>0</v>
      </c>
    </row>
    <row r="126" spans="1:51" x14ac:dyDescent="0.25">
      <c r="A126" s="17" t="s">
        <v>228</v>
      </c>
      <c r="B126" s="18" t="s">
        <v>229</v>
      </c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9">
        <v>0</v>
      </c>
      <c r="AY126" s="19">
        <v>0</v>
      </c>
    </row>
    <row r="127" spans="1:51" x14ac:dyDescent="0.25">
      <c r="A127" s="17" t="s">
        <v>230</v>
      </c>
      <c r="B127" s="18" t="s">
        <v>231</v>
      </c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9">
        <v>0</v>
      </c>
      <c r="AY127" s="19">
        <v>0</v>
      </c>
    </row>
    <row r="128" spans="1:51" x14ac:dyDescent="0.25">
      <c r="A128" s="17" t="s">
        <v>232</v>
      </c>
      <c r="B128" s="18" t="s">
        <v>233</v>
      </c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9">
        <v>0</v>
      </c>
      <c r="AY128" s="19">
        <v>0</v>
      </c>
    </row>
    <row r="129" spans="1:51" x14ac:dyDescent="0.25">
      <c r="A129" s="17" t="s">
        <v>234</v>
      </c>
      <c r="B129" s="18" t="s">
        <v>235</v>
      </c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9">
        <v>0</v>
      </c>
      <c r="AY129" s="19">
        <v>0</v>
      </c>
    </row>
    <row r="130" spans="1:51" x14ac:dyDescent="0.25">
      <c r="A130" s="17" t="s">
        <v>236</v>
      </c>
      <c r="B130" s="18" t="s">
        <v>237</v>
      </c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9">
        <v>0</v>
      </c>
      <c r="AY130" s="19">
        <v>0</v>
      </c>
    </row>
    <row r="131" spans="1:51" x14ac:dyDescent="0.25">
      <c r="A131" s="17" t="s">
        <v>238</v>
      </c>
      <c r="B131" s="18" t="s">
        <v>239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9">
        <v>0</v>
      </c>
      <c r="AY131" s="19">
        <v>0</v>
      </c>
    </row>
    <row r="132" spans="1:51" x14ac:dyDescent="0.25">
      <c r="A132" s="9" t="s">
        <v>240</v>
      </c>
      <c r="B132" s="15" t="s">
        <v>241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6">
        <f>SUM(AX133:AX134)</f>
        <v>5538413.9000000004</v>
      </c>
      <c r="AY132" s="16">
        <f>SUM(AY133:AY134)</f>
        <v>33606045.670000002</v>
      </c>
    </row>
    <row r="133" spans="1:51" x14ac:dyDescent="0.25">
      <c r="A133" s="17" t="s">
        <v>242</v>
      </c>
      <c r="B133" s="18" t="s">
        <v>243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9">
        <v>1410555.6</v>
      </c>
      <c r="AY133" s="19">
        <v>7195531.5999999996</v>
      </c>
    </row>
    <row r="134" spans="1:51" x14ac:dyDescent="0.25">
      <c r="A134" s="17" t="s">
        <v>244</v>
      </c>
      <c r="B134" s="18" t="s">
        <v>245</v>
      </c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9">
        <v>4127858.3</v>
      </c>
      <c r="AY134" s="19">
        <v>26410514.07</v>
      </c>
    </row>
    <row r="135" spans="1:51" x14ac:dyDescent="0.25">
      <c r="A135" s="9" t="s">
        <v>246</v>
      </c>
      <c r="B135" s="15" t="s">
        <v>247</v>
      </c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6">
        <f>SUM(AX136:AX139)</f>
        <v>2000000</v>
      </c>
      <c r="AY135" s="16">
        <f>SUM(AY136:AY139)</f>
        <v>4349610</v>
      </c>
    </row>
    <row r="136" spans="1:51" x14ac:dyDescent="0.25">
      <c r="A136" s="17" t="s">
        <v>248</v>
      </c>
      <c r="B136" s="18" t="s">
        <v>249</v>
      </c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9">
        <v>0</v>
      </c>
      <c r="AY136" s="19">
        <v>0</v>
      </c>
    </row>
    <row r="137" spans="1:51" x14ac:dyDescent="0.25">
      <c r="A137" s="17" t="s">
        <v>250</v>
      </c>
      <c r="B137" s="18" t="s">
        <v>251</v>
      </c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9">
        <v>0</v>
      </c>
      <c r="AY137" s="19">
        <v>0</v>
      </c>
    </row>
    <row r="138" spans="1:51" x14ac:dyDescent="0.25">
      <c r="A138" s="17" t="s">
        <v>252</v>
      </c>
      <c r="B138" s="18" t="s">
        <v>253</v>
      </c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9">
        <v>0</v>
      </c>
      <c r="AY138" s="19">
        <v>0</v>
      </c>
    </row>
    <row r="139" spans="1:51" x14ac:dyDescent="0.25">
      <c r="A139" s="17" t="s">
        <v>254</v>
      </c>
      <c r="B139" s="18" t="s">
        <v>255</v>
      </c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9">
        <v>2000000</v>
      </c>
      <c r="AY139" s="19">
        <v>4349610</v>
      </c>
    </row>
    <row r="140" spans="1:51" x14ac:dyDescent="0.25">
      <c r="A140" s="9" t="s">
        <v>256</v>
      </c>
      <c r="B140" s="15" t="s">
        <v>257</v>
      </c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6">
        <f>SUM(AX141:AX145)</f>
        <v>0</v>
      </c>
      <c r="AY140" s="16">
        <f>SUM(AY141:AY145)</f>
        <v>0</v>
      </c>
    </row>
    <row r="141" spans="1:51" x14ac:dyDescent="0.25">
      <c r="A141" s="17" t="s">
        <v>258</v>
      </c>
      <c r="B141" s="18" t="s">
        <v>259</v>
      </c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9">
        <v>0</v>
      </c>
      <c r="AY141" s="19">
        <v>0</v>
      </c>
    </row>
    <row r="142" spans="1:51" x14ac:dyDescent="0.25">
      <c r="A142" s="17" t="s">
        <v>260</v>
      </c>
      <c r="B142" s="18" t="s">
        <v>261</v>
      </c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9">
        <v>0</v>
      </c>
      <c r="AY142" s="19">
        <v>0</v>
      </c>
    </row>
    <row r="143" spans="1:51" x14ac:dyDescent="0.25">
      <c r="A143" s="17" t="s">
        <v>262</v>
      </c>
      <c r="B143" s="18" t="s">
        <v>263</v>
      </c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9">
        <v>0</v>
      </c>
      <c r="AY143" s="19">
        <v>0</v>
      </c>
    </row>
    <row r="144" spans="1:51" x14ac:dyDescent="0.25">
      <c r="A144" s="17" t="s">
        <v>264</v>
      </c>
      <c r="B144" s="18" t="s">
        <v>265</v>
      </c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9">
        <v>0</v>
      </c>
      <c r="AY144" s="19">
        <v>0</v>
      </c>
    </row>
    <row r="145" spans="1:51" x14ac:dyDescent="0.25">
      <c r="A145" s="17" t="s">
        <v>266</v>
      </c>
      <c r="B145" s="18" t="s">
        <v>267</v>
      </c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9">
        <v>0</v>
      </c>
      <c r="AY145" s="19">
        <v>0</v>
      </c>
    </row>
    <row r="146" spans="1:51" x14ac:dyDescent="0.25">
      <c r="A146" s="9" t="s">
        <v>268</v>
      </c>
      <c r="B146" s="15" t="s">
        <v>269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6">
        <f>SUM(AX147:AX148)</f>
        <v>0</v>
      </c>
      <c r="AY146" s="16">
        <f>SUM(AY147:AY148)</f>
        <v>0</v>
      </c>
    </row>
    <row r="147" spans="1:51" x14ac:dyDescent="0.25">
      <c r="A147" s="9" t="s">
        <v>270</v>
      </c>
      <c r="B147" s="18" t="s">
        <v>271</v>
      </c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9">
        <v>0</v>
      </c>
      <c r="AY147" s="19">
        <v>0</v>
      </c>
    </row>
    <row r="148" spans="1:51" x14ac:dyDescent="0.25">
      <c r="A148" s="9" t="s">
        <v>272</v>
      </c>
      <c r="B148" s="18" t="s">
        <v>273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9">
        <v>0</v>
      </c>
      <c r="AY148" s="19">
        <v>0</v>
      </c>
    </row>
    <row r="149" spans="1:51" x14ac:dyDescent="0.25">
      <c r="A149" s="9" t="s">
        <v>274</v>
      </c>
      <c r="B149" s="20" t="s">
        <v>275</v>
      </c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4">
        <f>AX150+AX152+AX153+AX155+AX156+AX158+AX159</f>
        <v>0</v>
      </c>
      <c r="AY149" s="14">
        <f>AY150+AY152+AY153+AY155+AY156+AY158+AY159</f>
        <v>0</v>
      </c>
    </row>
    <row r="150" spans="1:51" x14ac:dyDescent="0.25">
      <c r="A150" s="9" t="s">
        <v>276</v>
      </c>
      <c r="B150" s="15" t="s">
        <v>277</v>
      </c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6">
        <f>SUM(AX151)</f>
        <v>0</v>
      </c>
      <c r="AY150" s="16">
        <f>SUM(AY151)</f>
        <v>0</v>
      </c>
    </row>
    <row r="151" spans="1:51" x14ac:dyDescent="0.25">
      <c r="A151" s="17" t="s">
        <v>278</v>
      </c>
      <c r="B151" s="18" t="s">
        <v>279</v>
      </c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9">
        <v>0</v>
      </c>
      <c r="AY151" s="19">
        <v>0</v>
      </c>
    </row>
    <row r="152" spans="1:51" x14ac:dyDescent="0.25">
      <c r="A152" s="9" t="s">
        <v>280</v>
      </c>
      <c r="B152" s="15" t="s">
        <v>281</v>
      </c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6">
        <v>0</v>
      </c>
      <c r="AY152" s="16">
        <v>0</v>
      </c>
    </row>
    <row r="153" spans="1:51" x14ac:dyDescent="0.25">
      <c r="A153" s="9" t="s">
        <v>282</v>
      </c>
      <c r="B153" s="15" t="s">
        <v>283</v>
      </c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6">
        <f>SUM(AX154)</f>
        <v>0</v>
      </c>
      <c r="AY153" s="16">
        <f>SUM(AY154)</f>
        <v>0</v>
      </c>
    </row>
    <row r="154" spans="1:51" x14ac:dyDescent="0.25">
      <c r="A154" s="17" t="s">
        <v>1056</v>
      </c>
      <c r="B154" s="18" t="s">
        <v>284</v>
      </c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9">
        <v>0</v>
      </c>
      <c r="AY154" s="19">
        <v>0</v>
      </c>
    </row>
    <row r="155" spans="1:51" x14ac:dyDescent="0.25">
      <c r="A155" s="9" t="s">
        <v>285</v>
      </c>
      <c r="B155" s="15" t="s">
        <v>286</v>
      </c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6">
        <v>0</v>
      </c>
      <c r="AY155" s="16">
        <v>0</v>
      </c>
    </row>
    <row r="156" spans="1:51" x14ac:dyDescent="0.25">
      <c r="A156" s="9" t="s">
        <v>287</v>
      </c>
      <c r="B156" s="15" t="s">
        <v>288</v>
      </c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6">
        <f>SUM(AX157)</f>
        <v>0</v>
      </c>
      <c r="AY156" s="16">
        <f>SUM(AY157)</f>
        <v>0</v>
      </c>
    </row>
    <row r="157" spans="1:51" x14ac:dyDescent="0.25">
      <c r="A157" s="17" t="s">
        <v>289</v>
      </c>
      <c r="B157" s="18" t="s">
        <v>290</v>
      </c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9">
        <v>0</v>
      </c>
      <c r="AY157" s="19">
        <v>0</v>
      </c>
    </row>
    <row r="158" spans="1:51" x14ac:dyDescent="0.25">
      <c r="A158" s="9" t="s">
        <v>291</v>
      </c>
      <c r="B158" s="15" t="s">
        <v>292</v>
      </c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6">
        <v>0</v>
      </c>
      <c r="AY158" s="16">
        <v>0</v>
      </c>
    </row>
    <row r="159" spans="1:51" x14ac:dyDescent="0.25">
      <c r="A159" s="9" t="s">
        <v>293</v>
      </c>
      <c r="B159" s="15" t="s">
        <v>294</v>
      </c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6">
        <f>SUM(AX160)</f>
        <v>0</v>
      </c>
      <c r="AY159" s="16">
        <f>SUM(AY160)</f>
        <v>0</v>
      </c>
    </row>
    <row r="160" spans="1:51" x14ac:dyDescent="0.25">
      <c r="A160" s="17" t="s">
        <v>295</v>
      </c>
      <c r="B160" s="18" t="s">
        <v>296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9">
        <v>0</v>
      </c>
      <c r="AY160" s="19">
        <v>0</v>
      </c>
    </row>
    <row r="161" spans="1:52" ht="15.75" x14ac:dyDescent="0.25">
      <c r="A161" s="9" t="s">
        <v>297</v>
      </c>
      <c r="B161" s="23" t="s">
        <v>298</v>
      </c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2">
        <f>AX162+AX165+AX171+AX173+AX175</f>
        <v>0</v>
      </c>
      <c r="AY161" s="12">
        <f>AY162+AY165+AY171+AY173+AY175</f>
        <v>0</v>
      </c>
    </row>
    <row r="162" spans="1:52" x14ac:dyDescent="0.25">
      <c r="A162" s="9" t="s">
        <v>299</v>
      </c>
      <c r="B162" s="20" t="s">
        <v>300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4">
        <f>SUM(AX163:AX164)</f>
        <v>0</v>
      </c>
      <c r="AY162" s="14">
        <f>SUM(AY163:AY164)</f>
        <v>0</v>
      </c>
    </row>
    <row r="163" spans="1:52" x14ac:dyDescent="0.25">
      <c r="A163" s="9" t="s">
        <v>301</v>
      </c>
      <c r="B163" s="15" t="s">
        <v>302</v>
      </c>
      <c r="C163" s="2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6">
        <v>0</v>
      </c>
      <c r="AY163" s="16">
        <v>0</v>
      </c>
      <c r="AZ163" s="24"/>
    </row>
    <row r="164" spans="1:52" x14ac:dyDescent="0.25">
      <c r="A164" s="9" t="s">
        <v>303</v>
      </c>
      <c r="B164" s="15" t="s">
        <v>304</v>
      </c>
      <c r="C164" s="2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6">
        <v>0</v>
      </c>
      <c r="AY164" s="16">
        <v>0</v>
      </c>
      <c r="AZ164" s="24"/>
    </row>
    <row r="165" spans="1:52" x14ac:dyDescent="0.25">
      <c r="A165" s="9" t="s">
        <v>305</v>
      </c>
      <c r="B165" s="20" t="s">
        <v>306</v>
      </c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4">
        <f>SUM(AX166:AX170)</f>
        <v>0</v>
      </c>
      <c r="AY165" s="14">
        <f>SUM(AY166:AY170)</f>
        <v>0</v>
      </c>
      <c r="AZ165" s="24"/>
    </row>
    <row r="166" spans="1:52" x14ac:dyDescent="0.25">
      <c r="A166" s="9" t="s">
        <v>307</v>
      </c>
      <c r="B166" s="15" t="s">
        <v>308</v>
      </c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6">
        <v>0</v>
      </c>
      <c r="AY166" s="16">
        <v>0</v>
      </c>
      <c r="AZ166" s="24"/>
    </row>
    <row r="167" spans="1:52" x14ac:dyDescent="0.25">
      <c r="A167" s="9" t="s">
        <v>309</v>
      </c>
      <c r="B167" s="15" t="s">
        <v>310</v>
      </c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6">
        <v>0</v>
      </c>
      <c r="AY167" s="16">
        <v>0</v>
      </c>
      <c r="AZ167" s="24"/>
    </row>
    <row r="168" spans="1:52" x14ac:dyDescent="0.25">
      <c r="A168" s="9" t="s">
        <v>311</v>
      </c>
      <c r="B168" s="15" t="s">
        <v>312</v>
      </c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6">
        <v>0</v>
      </c>
      <c r="AY168" s="16">
        <v>0</v>
      </c>
      <c r="AZ168" s="24"/>
    </row>
    <row r="169" spans="1:52" x14ac:dyDescent="0.25">
      <c r="A169" s="9" t="s">
        <v>313</v>
      </c>
      <c r="B169" s="15" t="s">
        <v>314</v>
      </c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6">
        <v>0</v>
      </c>
      <c r="AY169" s="16">
        <v>0</v>
      </c>
      <c r="AZ169" s="24"/>
    </row>
    <row r="170" spans="1:52" x14ac:dyDescent="0.25">
      <c r="A170" s="9" t="s">
        <v>315</v>
      </c>
      <c r="B170" s="15" t="s">
        <v>316</v>
      </c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6">
        <v>0</v>
      </c>
      <c r="AY170" s="16">
        <v>0</v>
      </c>
      <c r="AZ170" s="24"/>
    </row>
    <row r="171" spans="1:52" x14ac:dyDescent="0.25">
      <c r="A171" s="9" t="s">
        <v>317</v>
      </c>
      <c r="B171" s="20" t="s">
        <v>318</v>
      </c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4">
        <f>SUM(AX172)</f>
        <v>0</v>
      </c>
      <c r="AY171" s="14">
        <f>SUM(AY172)</f>
        <v>0</v>
      </c>
      <c r="AZ171" s="24"/>
    </row>
    <row r="172" spans="1:52" x14ac:dyDescent="0.25">
      <c r="A172" s="9" t="s">
        <v>319</v>
      </c>
      <c r="B172" s="15" t="s">
        <v>320</v>
      </c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6">
        <v>0</v>
      </c>
      <c r="AY172" s="16">
        <v>0</v>
      </c>
      <c r="AZ172" s="24"/>
    </row>
    <row r="173" spans="1:52" x14ac:dyDescent="0.25">
      <c r="A173" s="9" t="s">
        <v>321</v>
      </c>
      <c r="B173" s="20" t="s">
        <v>322</v>
      </c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4">
        <f>AX174</f>
        <v>0</v>
      </c>
      <c r="AY173" s="14">
        <f>AY174</f>
        <v>0</v>
      </c>
      <c r="AZ173" s="24"/>
    </row>
    <row r="174" spans="1:52" x14ac:dyDescent="0.25">
      <c r="A174" s="9" t="s">
        <v>323</v>
      </c>
      <c r="B174" s="15" t="s">
        <v>324</v>
      </c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6">
        <v>0</v>
      </c>
      <c r="AY174" s="16">
        <v>0</v>
      </c>
      <c r="AZ174" s="24"/>
    </row>
    <row r="175" spans="1:52" x14ac:dyDescent="0.25">
      <c r="A175" s="9" t="s">
        <v>325</v>
      </c>
      <c r="B175" s="20" t="s">
        <v>326</v>
      </c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4">
        <f>SUM(AX176:AX183)</f>
        <v>0</v>
      </c>
      <c r="AY175" s="14">
        <f>SUM(AY176:AY183)</f>
        <v>0</v>
      </c>
      <c r="AZ175" s="24"/>
    </row>
    <row r="176" spans="1:52" x14ac:dyDescent="0.25">
      <c r="A176" s="9" t="s">
        <v>327</v>
      </c>
      <c r="B176" s="15" t="s">
        <v>328</v>
      </c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6">
        <v>0</v>
      </c>
      <c r="AY176" s="16">
        <v>0</v>
      </c>
      <c r="AZ176" s="24"/>
    </row>
    <row r="177" spans="1:52" x14ac:dyDescent="0.25">
      <c r="A177" s="9" t="s">
        <v>329</v>
      </c>
      <c r="B177" s="15" t="s">
        <v>330</v>
      </c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6">
        <v>0</v>
      </c>
      <c r="AY177" s="16">
        <v>0</v>
      </c>
      <c r="AZ177" s="24"/>
    </row>
    <row r="178" spans="1:52" x14ac:dyDescent="0.25">
      <c r="A178" s="9" t="s">
        <v>331</v>
      </c>
      <c r="B178" s="15" t="s">
        <v>332</v>
      </c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6">
        <v>0</v>
      </c>
      <c r="AY178" s="16">
        <v>0</v>
      </c>
      <c r="AZ178" s="24"/>
    </row>
    <row r="179" spans="1:52" x14ac:dyDescent="0.25">
      <c r="A179" s="9" t="s">
        <v>333</v>
      </c>
      <c r="B179" s="15" t="s">
        <v>334</v>
      </c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6">
        <v>0</v>
      </c>
      <c r="AY179" s="16">
        <v>0</v>
      </c>
      <c r="AZ179" s="24"/>
    </row>
    <row r="180" spans="1:52" x14ac:dyDescent="0.25">
      <c r="A180" s="9" t="s">
        <v>335</v>
      </c>
      <c r="B180" s="15" t="s">
        <v>336</v>
      </c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6">
        <v>0</v>
      </c>
      <c r="AY180" s="16">
        <v>0</v>
      </c>
      <c r="AZ180" s="24"/>
    </row>
    <row r="181" spans="1:52" x14ac:dyDescent="0.25">
      <c r="A181" s="9" t="s">
        <v>337</v>
      </c>
      <c r="B181" s="15" t="s">
        <v>338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6">
        <v>0</v>
      </c>
      <c r="AY181" s="16">
        <v>0</v>
      </c>
      <c r="AZ181" s="24"/>
    </row>
    <row r="182" spans="1:52" x14ac:dyDescent="0.25">
      <c r="A182" s="9" t="s">
        <v>339</v>
      </c>
      <c r="B182" s="15" t="s">
        <v>340</v>
      </c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6">
        <v>0</v>
      </c>
      <c r="AY182" s="16">
        <v>0</v>
      </c>
      <c r="AZ182" s="24"/>
    </row>
    <row r="183" spans="1:52" x14ac:dyDescent="0.25">
      <c r="A183" s="9" t="s">
        <v>341</v>
      </c>
      <c r="B183" s="15" t="s">
        <v>342</v>
      </c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25">
        <v>0</v>
      </c>
      <c r="AY183" s="25">
        <v>0</v>
      </c>
      <c r="AZ183" s="24"/>
    </row>
    <row r="184" spans="1:52" ht="15.75" x14ac:dyDescent="0.25">
      <c r="A184" s="17"/>
      <c r="B184" s="46" t="s">
        <v>343</v>
      </c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26">
        <f>AX7+AX117+AX161</f>
        <v>31764042.020000003</v>
      </c>
      <c r="AY184" s="26">
        <f>AY7+AY117+AY161</f>
        <v>141322927.48000002</v>
      </c>
    </row>
    <row r="185" spans="1:52" ht="18.75" x14ac:dyDescent="0.25">
      <c r="A185" s="9" t="s">
        <v>344</v>
      </c>
      <c r="B185" s="27" t="s">
        <v>345</v>
      </c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9"/>
    </row>
    <row r="186" spans="1:52" ht="15.75" x14ac:dyDescent="0.25">
      <c r="A186" s="9" t="s">
        <v>346</v>
      </c>
      <c r="B186" s="23" t="s">
        <v>347</v>
      </c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2">
        <f>AX187+AX222+AX287</f>
        <v>17720328.400000002</v>
      </c>
      <c r="AY186" s="12">
        <f>AY187+AY222+AY287</f>
        <v>99858088.530000001</v>
      </c>
    </row>
    <row r="187" spans="1:52" x14ac:dyDescent="0.25">
      <c r="A187" s="9" t="s">
        <v>348</v>
      </c>
      <c r="B187" s="20" t="s">
        <v>349</v>
      </c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4">
        <f>AX188+AX193+AX198+AX207+AX212+AX219</f>
        <v>7864884.5700000003</v>
      </c>
      <c r="AY187" s="14">
        <f>AY188+AY193+AY198+AY207+AY212+AY219</f>
        <v>47897759.219999999</v>
      </c>
    </row>
    <row r="188" spans="1:52" x14ac:dyDescent="0.25">
      <c r="A188" s="9" t="s">
        <v>350</v>
      </c>
      <c r="B188" s="15" t="s">
        <v>351</v>
      </c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6">
        <f>SUM(AX189:AX192)</f>
        <v>5030939.4800000004</v>
      </c>
      <c r="AY188" s="16">
        <f>SUM(AY189:AY192)</f>
        <v>28384276.23</v>
      </c>
    </row>
    <row r="189" spans="1:52" x14ac:dyDescent="0.25">
      <c r="A189" s="17" t="s">
        <v>352</v>
      </c>
      <c r="B189" s="18" t="s">
        <v>353</v>
      </c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9">
        <v>292164</v>
      </c>
      <c r="AY189" s="19">
        <v>1685566.8</v>
      </c>
    </row>
    <row r="190" spans="1:52" x14ac:dyDescent="0.25">
      <c r="A190" s="17" t="s">
        <v>354</v>
      </c>
      <c r="B190" s="18" t="s">
        <v>355</v>
      </c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9">
        <v>0</v>
      </c>
      <c r="AY190" s="19">
        <v>0</v>
      </c>
    </row>
    <row r="191" spans="1:52" x14ac:dyDescent="0.25">
      <c r="A191" s="17" t="s">
        <v>356</v>
      </c>
      <c r="B191" s="18" t="s">
        <v>357</v>
      </c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9">
        <v>4738775.4800000004</v>
      </c>
      <c r="AY191" s="19">
        <v>26698709.43</v>
      </c>
    </row>
    <row r="192" spans="1:52" x14ac:dyDescent="0.25">
      <c r="A192" s="17" t="s">
        <v>358</v>
      </c>
      <c r="B192" s="18" t="s">
        <v>359</v>
      </c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9">
        <v>0</v>
      </c>
      <c r="AY192" s="19">
        <v>0</v>
      </c>
    </row>
    <row r="193" spans="1:51" x14ac:dyDescent="0.25">
      <c r="A193" s="9" t="s">
        <v>360</v>
      </c>
      <c r="B193" s="15" t="s">
        <v>361</v>
      </c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6">
        <f>SUM(AX194:AX197)</f>
        <v>2062226.52</v>
      </c>
      <c r="AY193" s="16">
        <f>SUM(AY194:AY197)</f>
        <v>9636687.1699999999</v>
      </c>
    </row>
    <row r="194" spans="1:51" x14ac:dyDescent="0.25">
      <c r="A194" s="17" t="s">
        <v>362</v>
      </c>
      <c r="B194" s="18" t="s">
        <v>363</v>
      </c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9">
        <v>0</v>
      </c>
      <c r="AY194" s="19">
        <v>0</v>
      </c>
    </row>
    <row r="195" spans="1:51" x14ac:dyDescent="0.25">
      <c r="A195" s="17" t="s">
        <v>364</v>
      </c>
      <c r="B195" s="18" t="s">
        <v>365</v>
      </c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9">
        <v>2062226.52</v>
      </c>
      <c r="AY195" s="19">
        <v>9636687.1699999999</v>
      </c>
    </row>
    <row r="196" spans="1:51" x14ac:dyDescent="0.25">
      <c r="A196" s="17" t="s">
        <v>366</v>
      </c>
      <c r="B196" s="18" t="s">
        <v>367</v>
      </c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9">
        <v>0</v>
      </c>
      <c r="AY196" s="19">
        <v>0</v>
      </c>
    </row>
    <row r="197" spans="1:51" x14ac:dyDescent="0.25">
      <c r="A197" s="17" t="s">
        <v>368</v>
      </c>
      <c r="B197" s="18" t="s">
        <v>369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9">
        <v>0</v>
      </c>
      <c r="AY197" s="19">
        <v>0</v>
      </c>
    </row>
    <row r="198" spans="1:51" x14ac:dyDescent="0.25">
      <c r="A198" s="9" t="s">
        <v>370</v>
      </c>
      <c r="B198" s="15" t="s">
        <v>371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6">
        <f>SUM(AX199:AX206)</f>
        <v>731213.83</v>
      </c>
      <c r="AY198" s="16">
        <f>SUM(AY199:AY206)</f>
        <v>8747963.2000000011</v>
      </c>
    </row>
    <row r="199" spans="1:51" x14ac:dyDescent="0.25">
      <c r="A199" s="17" t="s">
        <v>372</v>
      </c>
      <c r="B199" s="18" t="s">
        <v>373</v>
      </c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9">
        <v>437520.8</v>
      </c>
      <c r="AY199" s="19">
        <v>1667707.6</v>
      </c>
    </row>
    <row r="200" spans="1:51" x14ac:dyDescent="0.25">
      <c r="A200" s="17" t="s">
        <v>374</v>
      </c>
      <c r="B200" s="18" t="s">
        <v>375</v>
      </c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9">
        <v>7791.87</v>
      </c>
      <c r="AY200" s="19">
        <v>6352908.2999999998</v>
      </c>
    </row>
    <row r="201" spans="1:51" x14ac:dyDescent="0.25">
      <c r="A201" s="17" t="s">
        <v>376</v>
      </c>
      <c r="B201" s="18" t="s">
        <v>377</v>
      </c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9">
        <v>285901.15999999997</v>
      </c>
      <c r="AY201" s="19">
        <v>727347.3</v>
      </c>
    </row>
    <row r="202" spans="1:51" x14ac:dyDescent="0.25">
      <c r="A202" s="17" t="s">
        <v>378</v>
      </c>
      <c r="B202" s="18" t="s">
        <v>379</v>
      </c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9">
        <v>0</v>
      </c>
      <c r="AY202" s="19">
        <v>0</v>
      </c>
    </row>
    <row r="203" spans="1:51" x14ac:dyDescent="0.25">
      <c r="A203" s="17" t="s">
        <v>380</v>
      </c>
      <c r="B203" s="18" t="s">
        <v>381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9">
        <v>0</v>
      </c>
      <c r="AY203" s="19">
        <v>0</v>
      </c>
    </row>
    <row r="204" spans="1:51" x14ac:dyDescent="0.25">
      <c r="A204" s="17" t="s">
        <v>382</v>
      </c>
      <c r="B204" s="18" t="s">
        <v>383</v>
      </c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9">
        <v>0</v>
      </c>
      <c r="AY204" s="19">
        <v>0</v>
      </c>
    </row>
    <row r="205" spans="1:51" x14ac:dyDescent="0.25">
      <c r="A205" s="17" t="s">
        <v>384</v>
      </c>
      <c r="B205" s="18" t="s">
        <v>385</v>
      </c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9">
        <v>0</v>
      </c>
      <c r="AY205" s="19">
        <v>0</v>
      </c>
    </row>
    <row r="206" spans="1:51" x14ac:dyDescent="0.25">
      <c r="A206" s="17" t="s">
        <v>386</v>
      </c>
      <c r="B206" s="18" t="s">
        <v>387</v>
      </c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9">
        <v>0</v>
      </c>
      <c r="AY206" s="19">
        <v>0</v>
      </c>
    </row>
    <row r="207" spans="1:51" x14ac:dyDescent="0.25">
      <c r="A207" s="9" t="s">
        <v>388</v>
      </c>
      <c r="B207" s="15" t="s">
        <v>389</v>
      </c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6">
        <f>SUM(AX208:AX211)</f>
        <v>0</v>
      </c>
      <c r="AY207" s="16">
        <f>SUM(AY208:AY211)</f>
        <v>0</v>
      </c>
    </row>
    <row r="208" spans="1:51" x14ac:dyDescent="0.25">
      <c r="A208" s="17" t="s">
        <v>390</v>
      </c>
      <c r="B208" s="18" t="s">
        <v>391</v>
      </c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9">
        <v>0</v>
      </c>
      <c r="AY208" s="19">
        <v>0</v>
      </c>
    </row>
    <row r="209" spans="1:51" x14ac:dyDescent="0.25">
      <c r="A209" s="17" t="s">
        <v>392</v>
      </c>
      <c r="B209" s="18" t="s">
        <v>393</v>
      </c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9">
        <v>0</v>
      </c>
      <c r="AY209" s="19">
        <v>0</v>
      </c>
    </row>
    <row r="210" spans="1:51" x14ac:dyDescent="0.25">
      <c r="A210" s="17" t="s">
        <v>394</v>
      </c>
      <c r="B210" s="18" t="s">
        <v>395</v>
      </c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9">
        <v>0</v>
      </c>
      <c r="AY210" s="19">
        <v>0</v>
      </c>
    </row>
    <row r="211" spans="1:51" x14ac:dyDescent="0.25">
      <c r="A211" s="17" t="s">
        <v>396</v>
      </c>
      <c r="B211" s="18" t="s">
        <v>397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9">
        <v>0</v>
      </c>
      <c r="AY211" s="19">
        <v>0</v>
      </c>
    </row>
    <row r="212" spans="1:51" x14ac:dyDescent="0.25">
      <c r="A212" s="9" t="s">
        <v>398</v>
      </c>
      <c r="B212" s="15" t="s">
        <v>399</v>
      </c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6">
        <f>SUM(AX213:AX218)</f>
        <v>0</v>
      </c>
      <c r="AY212" s="16">
        <f>SUM(AY213:AY218)</f>
        <v>106366.41</v>
      </c>
    </row>
    <row r="213" spans="1:51" x14ac:dyDescent="0.25">
      <c r="A213" s="17" t="s">
        <v>400</v>
      </c>
      <c r="B213" s="18" t="s">
        <v>401</v>
      </c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9">
        <v>0</v>
      </c>
      <c r="AY213" s="19">
        <v>0</v>
      </c>
    </row>
    <row r="214" spans="1:51" x14ac:dyDescent="0.25">
      <c r="A214" s="17" t="s">
        <v>402</v>
      </c>
      <c r="B214" s="18" t="s">
        <v>156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9">
        <v>0</v>
      </c>
      <c r="AY214" s="19">
        <v>74154.61</v>
      </c>
    </row>
    <row r="215" spans="1:51" x14ac:dyDescent="0.25">
      <c r="A215" s="17" t="s">
        <v>403</v>
      </c>
      <c r="B215" s="18" t="s">
        <v>404</v>
      </c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9">
        <v>0</v>
      </c>
      <c r="AY215" s="19">
        <v>0</v>
      </c>
    </row>
    <row r="216" spans="1:51" x14ac:dyDescent="0.25">
      <c r="A216" s="17" t="s">
        <v>405</v>
      </c>
      <c r="B216" s="18" t="s">
        <v>406</v>
      </c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9">
        <v>0</v>
      </c>
      <c r="AY216" s="19">
        <v>0</v>
      </c>
    </row>
    <row r="217" spans="1:51" x14ac:dyDescent="0.25">
      <c r="A217" s="17" t="s">
        <v>407</v>
      </c>
      <c r="B217" s="18" t="s">
        <v>408</v>
      </c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9">
        <v>0</v>
      </c>
      <c r="AY217" s="19">
        <v>0</v>
      </c>
    </row>
    <row r="218" spans="1:51" x14ac:dyDescent="0.25">
      <c r="A218" s="17" t="s">
        <v>409</v>
      </c>
      <c r="B218" s="18" t="s">
        <v>410</v>
      </c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9">
        <v>0</v>
      </c>
      <c r="AY218" s="19">
        <v>32211.8</v>
      </c>
    </row>
    <row r="219" spans="1:51" x14ac:dyDescent="0.25">
      <c r="A219" s="9" t="s">
        <v>411</v>
      </c>
      <c r="B219" s="15" t="s">
        <v>412</v>
      </c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6">
        <v>40504.74</v>
      </c>
      <c r="AY219" s="16">
        <v>1022466.21</v>
      </c>
    </row>
    <row r="220" spans="1:51" x14ac:dyDescent="0.25">
      <c r="A220" s="17" t="s">
        <v>413</v>
      </c>
      <c r="B220" s="18" t="s">
        <v>414</v>
      </c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9">
        <v>40504.74</v>
      </c>
      <c r="AY220" s="19">
        <v>1022466.21</v>
      </c>
    </row>
    <row r="221" spans="1:51" x14ac:dyDescent="0.25">
      <c r="A221" s="17" t="s">
        <v>415</v>
      </c>
      <c r="B221" s="18" t="s">
        <v>416</v>
      </c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9">
        <v>0</v>
      </c>
      <c r="AY221" s="19">
        <v>0</v>
      </c>
    </row>
    <row r="222" spans="1:51" x14ac:dyDescent="0.25">
      <c r="A222" s="9" t="s">
        <v>417</v>
      </c>
      <c r="B222" s="20" t="s">
        <v>418</v>
      </c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4">
        <f>AX223+AX232+AX236+AX246+AX256+AX264+AX267+AX273+AX277</f>
        <v>3553597.64</v>
      </c>
      <c r="AY222" s="14">
        <f>AY223+AY232+AY236+AY246+AY256+AY264+AY267+AY273+AY277</f>
        <v>17413104.890000001</v>
      </c>
    </row>
    <row r="223" spans="1:51" x14ac:dyDescent="0.25">
      <c r="A223" s="9" t="s">
        <v>419</v>
      </c>
      <c r="B223" s="15" t="s">
        <v>420</v>
      </c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6">
        <f>SUM(AX224:AX231)</f>
        <v>460328.99</v>
      </c>
      <c r="AY223" s="16">
        <f>SUM(AY224:AY231)</f>
        <v>2219049.2199999997</v>
      </c>
    </row>
    <row r="224" spans="1:51" x14ac:dyDescent="0.25">
      <c r="A224" s="17" t="s">
        <v>421</v>
      </c>
      <c r="B224" s="18" t="s">
        <v>422</v>
      </c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9">
        <v>182003.76</v>
      </c>
      <c r="AY224" s="19">
        <v>493975.87</v>
      </c>
    </row>
    <row r="225" spans="1:51" x14ac:dyDescent="0.25">
      <c r="A225" s="17" t="s">
        <v>423</v>
      </c>
      <c r="B225" s="18" t="s">
        <v>424</v>
      </c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9">
        <v>0</v>
      </c>
      <c r="AY225" s="19">
        <v>6570</v>
      </c>
    </row>
    <row r="226" spans="1:51" x14ac:dyDescent="0.25">
      <c r="A226" s="17" t="s">
        <v>425</v>
      </c>
      <c r="B226" s="18" t="s">
        <v>426</v>
      </c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9">
        <v>0</v>
      </c>
      <c r="AY226" s="19">
        <v>0</v>
      </c>
    </row>
    <row r="227" spans="1:51" x14ac:dyDescent="0.25">
      <c r="A227" s="17" t="s">
        <v>427</v>
      </c>
      <c r="B227" s="18" t="s">
        <v>428</v>
      </c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9">
        <v>12246.99</v>
      </c>
      <c r="AY227" s="19">
        <v>156051.67000000001</v>
      </c>
    </row>
    <row r="228" spans="1:51" x14ac:dyDescent="0.25">
      <c r="A228" s="17" t="s">
        <v>429</v>
      </c>
      <c r="B228" s="18" t="s">
        <v>430</v>
      </c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9">
        <v>21324.51</v>
      </c>
      <c r="AY228" s="19">
        <v>167117.75</v>
      </c>
    </row>
    <row r="229" spans="1:51" x14ac:dyDescent="0.25">
      <c r="A229" s="17" t="s">
        <v>431</v>
      </c>
      <c r="B229" s="18" t="s">
        <v>432</v>
      </c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9">
        <v>128888.13</v>
      </c>
      <c r="AY229" s="19">
        <v>946474.32</v>
      </c>
    </row>
    <row r="230" spans="1:51" x14ac:dyDescent="0.25">
      <c r="A230" s="17" t="s">
        <v>433</v>
      </c>
      <c r="B230" s="18" t="s">
        <v>434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9">
        <v>0</v>
      </c>
      <c r="AY230" s="19">
        <v>6924.36</v>
      </c>
    </row>
    <row r="231" spans="1:51" x14ac:dyDescent="0.25">
      <c r="A231" s="17" t="s">
        <v>435</v>
      </c>
      <c r="B231" s="18" t="s">
        <v>436</v>
      </c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9">
        <v>115865.60000000001</v>
      </c>
      <c r="AY231" s="19">
        <v>441935.25</v>
      </c>
    </row>
    <row r="232" spans="1:51" x14ac:dyDescent="0.25">
      <c r="A232" s="9" t="s">
        <v>437</v>
      </c>
      <c r="B232" s="15" t="s">
        <v>438</v>
      </c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6">
        <f>SUM(AX233:AX235)</f>
        <v>9145.7900000000009</v>
      </c>
      <c r="AY232" s="16">
        <f>SUM(AY233:AY235)</f>
        <v>132299.26</v>
      </c>
    </row>
    <row r="233" spans="1:51" x14ac:dyDescent="0.25">
      <c r="A233" s="17" t="s">
        <v>439</v>
      </c>
      <c r="B233" s="18" t="s">
        <v>440</v>
      </c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9">
        <v>6820.8</v>
      </c>
      <c r="AY233" s="19">
        <v>108880.08</v>
      </c>
    </row>
    <row r="234" spans="1:51" x14ac:dyDescent="0.25">
      <c r="A234" s="17" t="s">
        <v>441</v>
      </c>
      <c r="B234" s="18" t="s">
        <v>442</v>
      </c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9">
        <v>2324.9899999999998</v>
      </c>
      <c r="AY234" s="19">
        <v>23419.18</v>
      </c>
    </row>
    <row r="235" spans="1:51" x14ac:dyDescent="0.25">
      <c r="A235" s="17" t="s">
        <v>443</v>
      </c>
      <c r="B235" s="18" t="s">
        <v>444</v>
      </c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9">
        <v>0</v>
      </c>
      <c r="AY235" s="19">
        <v>0</v>
      </c>
    </row>
    <row r="236" spans="1:51" x14ac:dyDescent="0.25">
      <c r="A236" s="9" t="s">
        <v>445</v>
      </c>
      <c r="B236" s="15" t="s">
        <v>446</v>
      </c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6">
        <f>SUM(AX237:AX245)</f>
        <v>0</v>
      </c>
      <c r="AY236" s="16">
        <f>SUM(AY237:AY245)</f>
        <v>0</v>
      </c>
    </row>
    <row r="237" spans="1:51" x14ac:dyDescent="0.25">
      <c r="A237" s="17" t="s">
        <v>447</v>
      </c>
      <c r="B237" s="18" t="s">
        <v>448</v>
      </c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9">
        <v>0</v>
      </c>
      <c r="AY237" s="19">
        <v>0</v>
      </c>
    </row>
    <row r="238" spans="1:51" x14ac:dyDescent="0.25">
      <c r="A238" s="17" t="s">
        <v>449</v>
      </c>
      <c r="B238" s="18" t="s">
        <v>450</v>
      </c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9">
        <v>0</v>
      </c>
      <c r="AY238" s="19">
        <v>0</v>
      </c>
    </row>
    <row r="239" spans="1:51" x14ac:dyDescent="0.25">
      <c r="A239" s="17" t="s">
        <v>451</v>
      </c>
      <c r="B239" s="18" t="s">
        <v>452</v>
      </c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9">
        <v>0</v>
      </c>
      <c r="AY239" s="19">
        <v>0</v>
      </c>
    </row>
    <row r="240" spans="1:51" x14ac:dyDescent="0.25">
      <c r="A240" s="17" t="s">
        <v>453</v>
      </c>
      <c r="B240" s="18" t="s">
        <v>454</v>
      </c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9">
        <v>0</v>
      </c>
      <c r="AY240" s="19">
        <v>0</v>
      </c>
    </row>
    <row r="241" spans="1:51" x14ac:dyDescent="0.25">
      <c r="A241" s="17" t="s">
        <v>455</v>
      </c>
      <c r="B241" s="18" t="s">
        <v>456</v>
      </c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9">
        <v>0</v>
      </c>
      <c r="AY241" s="19">
        <v>0</v>
      </c>
    </row>
    <row r="242" spans="1:51" x14ac:dyDescent="0.25">
      <c r="A242" s="17" t="s">
        <v>457</v>
      </c>
      <c r="B242" s="18" t="s">
        <v>458</v>
      </c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9">
        <v>0</v>
      </c>
      <c r="AY242" s="19">
        <v>0</v>
      </c>
    </row>
    <row r="243" spans="1:51" x14ac:dyDescent="0.25">
      <c r="A243" s="17" t="s">
        <v>459</v>
      </c>
      <c r="B243" s="18" t="s">
        <v>460</v>
      </c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9">
        <v>0</v>
      </c>
      <c r="AY243" s="19">
        <v>0</v>
      </c>
    </row>
    <row r="244" spans="1:51" x14ac:dyDescent="0.25">
      <c r="A244" s="17" t="s">
        <v>461</v>
      </c>
      <c r="B244" s="18" t="s">
        <v>462</v>
      </c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9">
        <v>0</v>
      </c>
      <c r="AY244" s="19">
        <v>0</v>
      </c>
    </row>
    <row r="245" spans="1:51" x14ac:dyDescent="0.25">
      <c r="A245" s="17" t="s">
        <v>463</v>
      </c>
      <c r="B245" s="18" t="s">
        <v>464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9">
        <v>0</v>
      </c>
      <c r="AY245" s="19">
        <v>0</v>
      </c>
    </row>
    <row r="246" spans="1:51" x14ac:dyDescent="0.25">
      <c r="A246" s="9" t="s">
        <v>465</v>
      </c>
      <c r="B246" s="15" t="s">
        <v>466</v>
      </c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6">
        <f>SUM(AX247:AX255)</f>
        <v>1626534.94</v>
      </c>
      <c r="AY246" s="16">
        <f>SUM(AY247:AY255)</f>
        <v>3186796.6500000004</v>
      </c>
    </row>
    <row r="247" spans="1:51" x14ac:dyDescent="0.25">
      <c r="A247" s="17" t="s">
        <v>467</v>
      </c>
      <c r="B247" s="18" t="s">
        <v>468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9">
        <v>268348.44</v>
      </c>
      <c r="AY247" s="19">
        <v>755837.23</v>
      </c>
    </row>
    <row r="248" spans="1:51" x14ac:dyDescent="0.25">
      <c r="A248" s="17" t="s">
        <v>469</v>
      </c>
      <c r="B248" s="18" t="s">
        <v>470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9">
        <v>236372.25</v>
      </c>
      <c r="AY248" s="19">
        <v>740837.21</v>
      </c>
    </row>
    <row r="249" spans="1:51" x14ac:dyDescent="0.25">
      <c r="A249" s="17" t="s">
        <v>471</v>
      </c>
      <c r="B249" s="18" t="s">
        <v>472</v>
      </c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9">
        <v>27442.07</v>
      </c>
      <c r="AY249" s="19">
        <v>84427.6</v>
      </c>
    </row>
    <row r="250" spans="1:51" x14ac:dyDescent="0.25">
      <c r="A250" s="17" t="s">
        <v>473</v>
      </c>
      <c r="B250" s="18" t="s">
        <v>474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9">
        <v>10289.540000000001</v>
      </c>
      <c r="AY250" s="19">
        <v>34405.17</v>
      </c>
    </row>
    <row r="251" spans="1:51" x14ac:dyDescent="0.25">
      <c r="A251" s="17" t="s">
        <v>475</v>
      </c>
      <c r="B251" s="18" t="s">
        <v>476</v>
      </c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9">
        <v>3045</v>
      </c>
      <c r="AY251" s="19">
        <v>250</v>
      </c>
    </row>
    <row r="252" spans="1:51" x14ac:dyDescent="0.25">
      <c r="A252" s="17" t="s">
        <v>477</v>
      </c>
      <c r="B252" s="18" t="s">
        <v>478</v>
      </c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9">
        <v>107991.3</v>
      </c>
      <c r="AY252" s="19">
        <v>702983</v>
      </c>
    </row>
    <row r="253" spans="1:51" x14ac:dyDescent="0.25">
      <c r="A253" s="17" t="s">
        <v>479</v>
      </c>
      <c r="B253" s="18" t="s">
        <v>480</v>
      </c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9">
        <v>454722.43</v>
      </c>
      <c r="AY253" s="19">
        <v>58034.89</v>
      </c>
    </row>
    <row r="254" spans="1:51" x14ac:dyDescent="0.25">
      <c r="A254" s="17" t="s">
        <v>481</v>
      </c>
      <c r="B254" s="18" t="s">
        <v>482</v>
      </c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9">
        <v>76640.899999999994</v>
      </c>
      <c r="AY254" s="19">
        <v>9997.6</v>
      </c>
    </row>
    <row r="255" spans="1:51" x14ac:dyDescent="0.25">
      <c r="A255" s="17" t="s">
        <v>483</v>
      </c>
      <c r="B255" s="18" t="s">
        <v>484</v>
      </c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9">
        <v>441683.01</v>
      </c>
      <c r="AY255" s="19">
        <v>800023.95</v>
      </c>
    </row>
    <row r="256" spans="1:51" x14ac:dyDescent="0.25">
      <c r="A256" s="9" t="s">
        <v>485</v>
      </c>
      <c r="B256" s="15" t="s">
        <v>486</v>
      </c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6">
        <f>SUM(AX257:AX263)</f>
        <v>355685.51</v>
      </c>
      <c r="AY256" s="16">
        <f>SUM(AY257:AY263)</f>
        <v>1914920.8100000003</v>
      </c>
    </row>
    <row r="257" spans="1:51" x14ac:dyDescent="0.25">
      <c r="A257" s="17" t="s">
        <v>487</v>
      </c>
      <c r="B257" s="18" t="s">
        <v>488</v>
      </c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9">
        <v>904.5</v>
      </c>
      <c r="AY257" s="19">
        <v>809899.56</v>
      </c>
    </row>
    <row r="258" spans="1:51" x14ac:dyDescent="0.25">
      <c r="A258" s="17" t="s">
        <v>489</v>
      </c>
      <c r="B258" s="18" t="s">
        <v>490</v>
      </c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9">
        <v>99564</v>
      </c>
      <c r="AY258" s="19">
        <v>42888.160000000003</v>
      </c>
    </row>
    <row r="259" spans="1:51" x14ac:dyDescent="0.25">
      <c r="A259" s="17" t="s">
        <v>491</v>
      </c>
      <c r="B259" s="18" t="s">
        <v>492</v>
      </c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9">
        <v>154750.6</v>
      </c>
      <c r="AY259" s="19">
        <v>979707.52</v>
      </c>
    </row>
    <row r="260" spans="1:51" x14ac:dyDescent="0.25">
      <c r="A260" s="17" t="s">
        <v>493</v>
      </c>
      <c r="B260" s="18" t="s">
        <v>494</v>
      </c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9">
        <v>98130.14</v>
      </c>
      <c r="AY260" s="19">
        <v>74305.05</v>
      </c>
    </row>
    <row r="261" spans="1:51" x14ac:dyDescent="0.25">
      <c r="A261" s="17" t="s">
        <v>495</v>
      </c>
      <c r="B261" s="18" t="s">
        <v>496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9">
        <v>0</v>
      </c>
      <c r="AY261" s="19">
        <v>0</v>
      </c>
    </row>
    <row r="262" spans="1:51" x14ac:dyDescent="0.25">
      <c r="A262" s="17" t="s">
        <v>497</v>
      </c>
      <c r="B262" s="18" t="s">
        <v>498</v>
      </c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9">
        <v>2336.27</v>
      </c>
      <c r="AY262" s="19">
        <v>8120.52</v>
      </c>
    </row>
    <row r="263" spans="1:51" x14ac:dyDescent="0.25">
      <c r="A263" s="17" t="s">
        <v>499</v>
      </c>
      <c r="B263" s="18" t="s">
        <v>500</v>
      </c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9">
        <v>0</v>
      </c>
      <c r="AY263" s="19">
        <v>0</v>
      </c>
    </row>
    <row r="264" spans="1:51" x14ac:dyDescent="0.25">
      <c r="A264" s="9" t="s">
        <v>501</v>
      </c>
      <c r="B264" s="15" t="s">
        <v>502</v>
      </c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6">
        <f>SUM(AX265:AX266)</f>
        <v>652195.91</v>
      </c>
      <c r="AY264" s="16">
        <f>SUM(AY265:AY266)</f>
        <v>7882546.5999999996</v>
      </c>
    </row>
    <row r="265" spans="1:51" x14ac:dyDescent="0.25">
      <c r="A265" s="17" t="s">
        <v>503</v>
      </c>
      <c r="B265" s="18" t="s">
        <v>504</v>
      </c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9">
        <v>652195.91</v>
      </c>
      <c r="AY265" s="19">
        <v>7882546.5999999996</v>
      </c>
    </row>
    <row r="266" spans="1:51" x14ac:dyDescent="0.25">
      <c r="A266" s="17" t="s">
        <v>505</v>
      </c>
      <c r="B266" s="18" t="s">
        <v>506</v>
      </c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9">
        <v>0</v>
      </c>
      <c r="AY266" s="19">
        <v>0</v>
      </c>
    </row>
    <row r="267" spans="1:51" x14ac:dyDescent="0.25">
      <c r="A267" s="9" t="s">
        <v>507</v>
      </c>
      <c r="B267" s="15" t="s">
        <v>508</v>
      </c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6">
        <f>SUM(AX268:AX272)</f>
        <v>107693.37</v>
      </c>
      <c r="AY267" s="16">
        <f>SUM(AY268:AY272)</f>
        <v>311638.14999999997</v>
      </c>
    </row>
    <row r="268" spans="1:51" x14ac:dyDescent="0.25">
      <c r="A268" s="17" t="s">
        <v>509</v>
      </c>
      <c r="B268" s="18" t="s">
        <v>510</v>
      </c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9">
        <v>93611.28</v>
      </c>
      <c r="AY268" s="19">
        <v>223592.2</v>
      </c>
    </row>
    <row r="269" spans="1:51" x14ac:dyDescent="0.25">
      <c r="A269" s="17" t="s">
        <v>511</v>
      </c>
      <c r="B269" s="18" t="s">
        <v>512</v>
      </c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9">
        <v>6317.9</v>
      </c>
      <c r="AY269" s="19">
        <v>59115.78</v>
      </c>
    </row>
    <row r="270" spans="1:51" x14ac:dyDescent="0.25">
      <c r="A270" s="17" t="s">
        <v>513</v>
      </c>
      <c r="B270" s="18" t="s">
        <v>514</v>
      </c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9">
        <v>7764.19</v>
      </c>
      <c r="AY270" s="19">
        <v>23499.67</v>
      </c>
    </row>
    <row r="271" spans="1:51" x14ac:dyDescent="0.25">
      <c r="A271" s="17" t="s">
        <v>515</v>
      </c>
      <c r="B271" s="18" t="s">
        <v>516</v>
      </c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9">
        <v>0</v>
      </c>
      <c r="AY271" s="19">
        <v>5430.5</v>
      </c>
    </row>
    <row r="272" spans="1:51" x14ac:dyDescent="0.25">
      <c r="A272" s="17" t="s">
        <v>517</v>
      </c>
      <c r="B272" s="18" t="s">
        <v>518</v>
      </c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9">
        <v>0</v>
      </c>
      <c r="AY272" s="19">
        <v>0</v>
      </c>
    </row>
    <row r="273" spans="1:51" x14ac:dyDescent="0.25">
      <c r="A273" s="9" t="s">
        <v>519</v>
      </c>
      <c r="B273" s="15" t="s">
        <v>520</v>
      </c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6">
        <f>SUM(AX274:AX276)</f>
        <v>0</v>
      </c>
      <c r="AY273" s="16">
        <f>SUM(AY274:AY276)</f>
        <v>0</v>
      </c>
    </row>
    <row r="274" spans="1:51" x14ac:dyDescent="0.25">
      <c r="A274" s="17" t="s">
        <v>521</v>
      </c>
      <c r="B274" s="18" t="s">
        <v>522</v>
      </c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9">
        <v>0</v>
      </c>
      <c r="AY274" s="19">
        <v>0</v>
      </c>
    </row>
    <row r="275" spans="1:51" x14ac:dyDescent="0.25">
      <c r="A275" s="17" t="s">
        <v>523</v>
      </c>
      <c r="B275" s="18" t="s">
        <v>524</v>
      </c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9">
        <v>0</v>
      </c>
      <c r="AY275" s="19">
        <v>0</v>
      </c>
    </row>
    <row r="276" spans="1:51" x14ac:dyDescent="0.25">
      <c r="A276" s="17" t="s">
        <v>525</v>
      </c>
      <c r="B276" s="18" t="s">
        <v>526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9">
        <v>0</v>
      </c>
      <c r="AY276" s="19">
        <v>0</v>
      </c>
    </row>
    <row r="277" spans="1:51" x14ac:dyDescent="0.25">
      <c r="A277" s="9" t="s">
        <v>527</v>
      </c>
      <c r="B277" s="15" t="s">
        <v>528</v>
      </c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6">
        <f>SUM(AX278:AX286)</f>
        <v>342013.13</v>
      </c>
      <c r="AY277" s="16">
        <f>SUM(AY278:AY286)</f>
        <v>1765854.2</v>
      </c>
    </row>
    <row r="278" spans="1:51" x14ac:dyDescent="0.25">
      <c r="A278" s="17" t="s">
        <v>529</v>
      </c>
      <c r="B278" s="18" t="s">
        <v>530</v>
      </c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9">
        <v>35830.949999999997</v>
      </c>
      <c r="AY278" s="19">
        <v>152420.75</v>
      </c>
    </row>
    <row r="279" spans="1:51" x14ac:dyDescent="0.25">
      <c r="A279" s="17" t="s">
        <v>531</v>
      </c>
      <c r="B279" s="18" t="s">
        <v>532</v>
      </c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9">
        <v>1325.95</v>
      </c>
      <c r="AY279" s="19">
        <v>15559.52</v>
      </c>
    </row>
    <row r="280" spans="1:51" x14ac:dyDescent="0.25">
      <c r="A280" s="17" t="s">
        <v>533</v>
      </c>
      <c r="B280" s="18" t="s">
        <v>534</v>
      </c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9">
        <v>11787</v>
      </c>
      <c r="AY280" s="19">
        <v>12212</v>
      </c>
    </row>
    <row r="281" spans="1:51" x14ac:dyDescent="0.25">
      <c r="A281" s="17" t="s">
        <v>535</v>
      </c>
      <c r="B281" s="18" t="s">
        <v>536</v>
      </c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9">
        <v>62930.32</v>
      </c>
      <c r="AY281" s="19">
        <v>32573.45</v>
      </c>
    </row>
    <row r="282" spans="1:51" x14ac:dyDescent="0.25">
      <c r="A282" s="17" t="s">
        <v>537</v>
      </c>
      <c r="B282" s="18" t="s">
        <v>538</v>
      </c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9">
        <v>0</v>
      </c>
      <c r="AY282" s="19">
        <v>0</v>
      </c>
    </row>
    <row r="283" spans="1:51" x14ac:dyDescent="0.25">
      <c r="A283" s="17" t="s">
        <v>539</v>
      </c>
      <c r="B283" s="18" t="s">
        <v>540</v>
      </c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9">
        <v>226602.91</v>
      </c>
      <c r="AY283" s="19">
        <v>915011.01</v>
      </c>
    </row>
    <row r="284" spans="1:51" x14ac:dyDescent="0.25">
      <c r="A284" s="17" t="s">
        <v>541</v>
      </c>
      <c r="B284" s="18" t="s">
        <v>542</v>
      </c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9">
        <v>0</v>
      </c>
      <c r="AY284" s="19">
        <v>0</v>
      </c>
    </row>
    <row r="285" spans="1:51" x14ac:dyDescent="0.25">
      <c r="A285" s="17" t="s">
        <v>543</v>
      </c>
      <c r="B285" s="18" t="s">
        <v>544</v>
      </c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9">
        <v>3536</v>
      </c>
      <c r="AY285" s="19">
        <v>637902.47</v>
      </c>
    </row>
    <row r="286" spans="1:51" x14ac:dyDescent="0.25">
      <c r="A286" s="17" t="s">
        <v>545</v>
      </c>
      <c r="B286" s="18" t="s">
        <v>546</v>
      </c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9">
        <v>0</v>
      </c>
      <c r="AY286" s="19">
        <v>175</v>
      </c>
    </row>
    <row r="287" spans="1:51" x14ac:dyDescent="0.25">
      <c r="A287" s="9" t="s">
        <v>547</v>
      </c>
      <c r="B287" s="20" t="s">
        <v>548</v>
      </c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4">
        <f>AX288+AX298+AX308+AX318+AX328+AX338+AX346+AX356+AX362</f>
        <v>6301846.1900000013</v>
      </c>
      <c r="AY287" s="14">
        <f>AY288+AY298+AY308+AY318+AY328+AY338+AY346+AY356+AY362</f>
        <v>34547224.420000002</v>
      </c>
    </row>
    <row r="288" spans="1:51" x14ac:dyDescent="0.25">
      <c r="A288" s="9" t="s">
        <v>549</v>
      </c>
      <c r="B288" s="15" t="s">
        <v>550</v>
      </c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6">
        <v>2718123.55</v>
      </c>
      <c r="AY288" s="16">
        <v>16627109.289999999</v>
      </c>
    </row>
    <row r="289" spans="1:51" x14ac:dyDescent="0.25">
      <c r="A289" s="17" t="s">
        <v>551</v>
      </c>
      <c r="B289" s="18" t="s">
        <v>552</v>
      </c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9">
        <v>2662207</v>
      </c>
      <c r="AY289" s="19">
        <v>16340246.76</v>
      </c>
    </row>
    <row r="290" spans="1:51" x14ac:dyDescent="0.25">
      <c r="A290" s="17" t="s">
        <v>553</v>
      </c>
      <c r="B290" s="18" t="s">
        <v>554</v>
      </c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9">
        <v>1233.5999999999999</v>
      </c>
      <c r="AY290" s="19">
        <v>3087</v>
      </c>
    </row>
    <row r="291" spans="1:51" x14ac:dyDescent="0.25">
      <c r="A291" s="17" t="s">
        <v>555</v>
      </c>
      <c r="B291" s="18" t="s">
        <v>556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9">
        <v>0</v>
      </c>
      <c r="AY291" s="19">
        <v>0</v>
      </c>
    </row>
    <row r="292" spans="1:51" x14ac:dyDescent="0.25">
      <c r="A292" s="17" t="s">
        <v>557</v>
      </c>
      <c r="B292" s="18" t="s">
        <v>558</v>
      </c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9">
        <v>25195.14</v>
      </c>
      <c r="AY292" s="19">
        <v>132073.21</v>
      </c>
    </row>
    <row r="293" spans="1:51" x14ac:dyDescent="0.25">
      <c r="A293" s="17" t="s">
        <v>559</v>
      </c>
      <c r="B293" s="18" t="s">
        <v>560</v>
      </c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9">
        <v>0</v>
      </c>
      <c r="AY293" s="19">
        <v>100</v>
      </c>
    </row>
    <row r="294" spans="1:51" x14ac:dyDescent="0.25">
      <c r="A294" s="17" t="s">
        <v>561</v>
      </c>
      <c r="B294" s="18" t="s">
        <v>562</v>
      </c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9">
        <v>28648.799999999999</v>
      </c>
      <c r="AY294" s="19">
        <v>126080.4</v>
      </c>
    </row>
    <row r="295" spans="1:51" x14ac:dyDescent="0.25">
      <c r="A295" s="17" t="s">
        <v>563</v>
      </c>
      <c r="B295" s="18" t="s">
        <v>564</v>
      </c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9">
        <v>839.01</v>
      </c>
      <c r="AY295" s="19">
        <v>25494.92</v>
      </c>
    </row>
    <row r="296" spans="1:51" x14ac:dyDescent="0.25">
      <c r="A296" s="17" t="s">
        <v>565</v>
      </c>
      <c r="B296" s="18" t="s">
        <v>566</v>
      </c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9">
        <v>0</v>
      </c>
      <c r="AY296" s="19">
        <v>27</v>
      </c>
    </row>
    <row r="297" spans="1:51" x14ac:dyDescent="0.25">
      <c r="A297" s="17" t="s">
        <v>567</v>
      </c>
      <c r="B297" s="18" t="s">
        <v>568</v>
      </c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9">
        <v>0</v>
      </c>
      <c r="AY297" s="19">
        <v>0</v>
      </c>
    </row>
    <row r="298" spans="1:51" x14ac:dyDescent="0.25">
      <c r="A298" s="9" t="s">
        <v>569</v>
      </c>
      <c r="B298" s="15" t="s">
        <v>570</v>
      </c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6">
        <f>SUM(AX299:AX307)</f>
        <v>125822.54</v>
      </c>
      <c r="AY298" s="16">
        <f>SUM(AY299:AY307)</f>
        <v>1998490.26</v>
      </c>
    </row>
    <row r="299" spans="1:51" x14ac:dyDescent="0.25">
      <c r="A299" s="17" t="s">
        <v>571</v>
      </c>
      <c r="B299" s="18" t="s">
        <v>572</v>
      </c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9">
        <v>0</v>
      </c>
      <c r="AY299" s="19">
        <v>34500</v>
      </c>
    </row>
    <row r="300" spans="1:51" x14ac:dyDescent="0.25">
      <c r="A300" s="17" t="s">
        <v>573</v>
      </c>
      <c r="B300" s="18" t="s">
        <v>574</v>
      </c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9">
        <v>17000</v>
      </c>
      <c r="AY300" s="19">
        <v>115950.02</v>
      </c>
    </row>
    <row r="301" spans="1:51" x14ac:dyDescent="0.25">
      <c r="A301" s="17" t="s">
        <v>575</v>
      </c>
      <c r="B301" s="18" t="s">
        <v>576</v>
      </c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9">
        <v>0</v>
      </c>
      <c r="AY301" s="19">
        <v>36079.72</v>
      </c>
    </row>
    <row r="302" spans="1:51" x14ac:dyDescent="0.25">
      <c r="A302" s="17" t="s">
        <v>577</v>
      </c>
      <c r="B302" s="18" t="s">
        <v>578</v>
      </c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9">
        <v>0</v>
      </c>
      <c r="AY302" s="19">
        <v>0</v>
      </c>
    </row>
    <row r="303" spans="1:51" x14ac:dyDescent="0.25">
      <c r="A303" s="17" t="s">
        <v>579</v>
      </c>
      <c r="B303" s="18" t="s">
        <v>580</v>
      </c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9">
        <v>4802.3999999999996</v>
      </c>
      <c r="AY303" s="19">
        <v>366325.6</v>
      </c>
    </row>
    <row r="304" spans="1:51" x14ac:dyDescent="0.25">
      <c r="A304" s="17" t="s">
        <v>581</v>
      </c>
      <c r="B304" s="18" t="s">
        <v>582</v>
      </c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9">
        <v>82040</v>
      </c>
      <c r="AY304" s="19">
        <v>955558.87</v>
      </c>
    </row>
    <row r="305" spans="1:51" x14ac:dyDescent="0.25">
      <c r="A305" s="17" t="s">
        <v>583</v>
      </c>
      <c r="B305" s="18" t="s">
        <v>584</v>
      </c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9">
        <v>0</v>
      </c>
      <c r="AY305" s="19">
        <v>0</v>
      </c>
    </row>
    <row r="306" spans="1:51" x14ac:dyDescent="0.25">
      <c r="A306" s="17" t="s">
        <v>585</v>
      </c>
      <c r="B306" s="18" t="s">
        <v>586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9">
        <v>0</v>
      </c>
      <c r="AY306" s="19">
        <v>0</v>
      </c>
    </row>
    <row r="307" spans="1:51" x14ac:dyDescent="0.25">
      <c r="A307" s="17" t="s">
        <v>587</v>
      </c>
      <c r="B307" s="18" t="s">
        <v>588</v>
      </c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9">
        <v>21980.14</v>
      </c>
      <c r="AY307" s="19">
        <v>490076.05</v>
      </c>
    </row>
    <row r="308" spans="1:51" x14ac:dyDescent="0.25">
      <c r="A308" s="9" t="s">
        <v>589</v>
      </c>
      <c r="B308" s="15" t="s">
        <v>590</v>
      </c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6">
        <f>SUM(AX309:AX317)</f>
        <v>52571.199999999997</v>
      </c>
      <c r="AY308" s="16">
        <f>SUM(AY309:AY317)</f>
        <v>427777.49</v>
      </c>
    </row>
    <row r="309" spans="1:51" x14ac:dyDescent="0.25">
      <c r="A309" s="17" t="s">
        <v>591</v>
      </c>
      <c r="B309" s="18" t="s">
        <v>592</v>
      </c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9">
        <v>0</v>
      </c>
      <c r="AY309" s="19">
        <v>0</v>
      </c>
    </row>
    <row r="310" spans="1:51" x14ac:dyDescent="0.25">
      <c r="A310" s="17" t="s">
        <v>593</v>
      </c>
      <c r="B310" s="18" t="s">
        <v>594</v>
      </c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9">
        <v>0</v>
      </c>
      <c r="AY310" s="19">
        <v>0</v>
      </c>
    </row>
    <row r="311" spans="1:51" x14ac:dyDescent="0.25">
      <c r="A311" s="17" t="s">
        <v>595</v>
      </c>
      <c r="B311" s="18" t="s">
        <v>596</v>
      </c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9">
        <v>6171.2</v>
      </c>
      <c r="AY311" s="19">
        <v>0</v>
      </c>
    </row>
    <row r="312" spans="1:51" x14ac:dyDescent="0.25">
      <c r="A312" s="17" t="s">
        <v>597</v>
      </c>
      <c r="B312" s="18" t="s">
        <v>598</v>
      </c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9">
        <v>46400</v>
      </c>
      <c r="AY312" s="19">
        <v>299822.40000000002</v>
      </c>
    </row>
    <row r="313" spans="1:51" x14ac:dyDescent="0.25">
      <c r="A313" s="17" t="s">
        <v>599</v>
      </c>
      <c r="B313" s="18" t="s">
        <v>600</v>
      </c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9">
        <v>0</v>
      </c>
      <c r="AY313" s="19">
        <v>0</v>
      </c>
    </row>
    <row r="314" spans="1:51" x14ac:dyDescent="0.25">
      <c r="A314" s="17" t="s">
        <v>601</v>
      </c>
      <c r="B314" s="18" t="s">
        <v>602</v>
      </c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9">
        <v>0</v>
      </c>
      <c r="AY314" s="19">
        <v>0</v>
      </c>
    </row>
    <row r="315" spans="1:51" x14ac:dyDescent="0.25">
      <c r="A315" s="17" t="s">
        <v>603</v>
      </c>
      <c r="B315" s="18" t="s">
        <v>604</v>
      </c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9">
        <v>0</v>
      </c>
      <c r="AY315" s="19">
        <v>0</v>
      </c>
    </row>
    <row r="316" spans="1:51" x14ac:dyDescent="0.25">
      <c r="A316" s="17" t="s">
        <v>605</v>
      </c>
      <c r="B316" s="18" t="s">
        <v>606</v>
      </c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9">
        <v>0</v>
      </c>
      <c r="AY316" s="19">
        <v>0</v>
      </c>
    </row>
    <row r="317" spans="1:51" x14ac:dyDescent="0.25">
      <c r="A317" s="17" t="s">
        <v>607</v>
      </c>
      <c r="B317" s="18" t="s">
        <v>608</v>
      </c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9">
        <v>0</v>
      </c>
      <c r="AY317" s="19">
        <v>127955.09</v>
      </c>
    </row>
    <row r="318" spans="1:51" x14ac:dyDescent="0.25">
      <c r="A318" s="9" t="s">
        <v>609</v>
      </c>
      <c r="B318" s="15" t="s">
        <v>610</v>
      </c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6">
        <f>SUM(AX319:AX327)</f>
        <v>20182.560000000001</v>
      </c>
      <c r="AY318" s="16">
        <f>SUM(AY319:AY327)</f>
        <v>482726.64</v>
      </c>
    </row>
    <row r="319" spans="1:51" x14ac:dyDescent="0.25">
      <c r="A319" s="17" t="s">
        <v>611</v>
      </c>
      <c r="B319" s="18" t="s">
        <v>612</v>
      </c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9">
        <v>3953.28</v>
      </c>
      <c r="AY319" s="19">
        <v>21472.68</v>
      </c>
    </row>
    <row r="320" spans="1:51" x14ac:dyDescent="0.25">
      <c r="A320" s="17" t="s">
        <v>613</v>
      </c>
      <c r="B320" s="18" t="s">
        <v>614</v>
      </c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9">
        <v>0</v>
      </c>
      <c r="AY320" s="19">
        <v>0</v>
      </c>
    </row>
    <row r="321" spans="1:51" x14ac:dyDescent="0.25">
      <c r="A321" s="17" t="s">
        <v>615</v>
      </c>
      <c r="B321" s="18" t="s">
        <v>616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9">
        <v>0</v>
      </c>
      <c r="AY321" s="19">
        <v>0</v>
      </c>
    </row>
    <row r="322" spans="1:51" x14ac:dyDescent="0.25">
      <c r="A322" s="17" t="s">
        <v>617</v>
      </c>
      <c r="B322" s="18" t="s">
        <v>618</v>
      </c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9">
        <v>0</v>
      </c>
      <c r="AY322" s="19">
        <v>0</v>
      </c>
    </row>
    <row r="323" spans="1:51" x14ac:dyDescent="0.25">
      <c r="A323" s="17" t="s">
        <v>619</v>
      </c>
      <c r="B323" s="18" t="s">
        <v>620</v>
      </c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9">
        <v>16229.28</v>
      </c>
      <c r="AY323" s="19">
        <v>453980.96</v>
      </c>
    </row>
    <row r="324" spans="1:51" x14ac:dyDescent="0.25">
      <c r="A324" s="17" t="s">
        <v>621</v>
      </c>
      <c r="B324" s="18" t="s">
        <v>622</v>
      </c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9">
        <v>0</v>
      </c>
      <c r="AY324" s="19">
        <v>0</v>
      </c>
    </row>
    <row r="325" spans="1:51" x14ac:dyDescent="0.25">
      <c r="A325" s="17" t="s">
        <v>623</v>
      </c>
      <c r="B325" s="18" t="s">
        <v>624</v>
      </c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9">
        <v>0</v>
      </c>
      <c r="AY325" s="19">
        <v>7273</v>
      </c>
    </row>
    <row r="326" spans="1:51" x14ac:dyDescent="0.25">
      <c r="A326" s="17" t="s">
        <v>625</v>
      </c>
      <c r="B326" s="18" t="s">
        <v>626</v>
      </c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9">
        <v>0</v>
      </c>
      <c r="AY326" s="19">
        <v>0</v>
      </c>
    </row>
    <row r="327" spans="1:51" x14ac:dyDescent="0.25">
      <c r="A327" s="17" t="s">
        <v>627</v>
      </c>
      <c r="B327" s="18" t="s">
        <v>628</v>
      </c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9">
        <v>0</v>
      </c>
      <c r="AY327" s="19">
        <v>0</v>
      </c>
    </row>
    <row r="328" spans="1:51" x14ac:dyDescent="0.25">
      <c r="A328" s="9" t="s">
        <v>629</v>
      </c>
      <c r="B328" s="15" t="s">
        <v>630</v>
      </c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6">
        <f>SUM(AX329:AX337)</f>
        <v>1435616.7000000002</v>
      </c>
      <c r="AY328" s="16">
        <f>SUM(AY329:AY337)</f>
        <v>2197507.8200000003</v>
      </c>
    </row>
    <row r="329" spans="1:51" x14ac:dyDescent="0.25">
      <c r="A329" s="17" t="s">
        <v>631</v>
      </c>
      <c r="B329" s="18" t="s">
        <v>632</v>
      </c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9">
        <v>1264008.1200000001</v>
      </c>
      <c r="AY329" s="19">
        <v>1193610.05</v>
      </c>
    </row>
    <row r="330" spans="1:51" x14ac:dyDescent="0.25">
      <c r="A330" s="17" t="s">
        <v>633</v>
      </c>
      <c r="B330" s="18" t="s">
        <v>634</v>
      </c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9">
        <v>0</v>
      </c>
      <c r="AY330" s="19">
        <v>13963.27</v>
      </c>
    </row>
    <row r="331" spans="1:51" x14ac:dyDescent="0.25">
      <c r="A331" s="17" t="s">
        <v>635</v>
      </c>
      <c r="B331" s="18" t="s">
        <v>636</v>
      </c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9">
        <v>0</v>
      </c>
      <c r="AY331" s="19">
        <v>32429.8</v>
      </c>
    </row>
    <row r="332" spans="1:51" x14ac:dyDescent="0.25">
      <c r="A332" s="17" t="s">
        <v>637</v>
      </c>
      <c r="B332" s="18" t="s">
        <v>638</v>
      </c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9">
        <v>0</v>
      </c>
      <c r="AY332" s="19">
        <v>10878.06</v>
      </c>
    </row>
    <row r="333" spans="1:51" x14ac:dyDescent="0.25">
      <c r="A333" s="17" t="s">
        <v>639</v>
      </c>
      <c r="B333" s="18" t="s">
        <v>640</v>
      </c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9">
        <v>107393.58</v>
      </c>
      <c r="AY333" s="19">
        <v>430810.27</v>
      </c>
    </row>
    <row r="334" spans="1:51" x14ac:dyDescent="0.25">
      <c r="A334" s="17" t="s">
        <v>641</v>
      </c>
      <c r="B334" s="18" t="s">
        <v>642</v>
      </c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9">
        <v>0</v>
      </c>
      <c r="AY334" s="19">
        <v>0</v>
      </c>
    </row>
    <row r="335" spans="1:51" x14ac:dyDescent="0.25">
      <c r="A335" s="17" t="s">
        <v>643</v>
      </c>
      <c r="B335" s="18" t="s">
        <v>644</v>
      </c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9">
        <v>4060</v>
      </c>
      <c r="AY335" s="19">
        <v>266000.37</v>
      </c>
    </row>
    <row r="336" spans="1:51" x14ac:dyDescent="0.25">
      <c r="A336" s="17" t="s">
        <v>645</v>
      </c>
      <c r="B336" s="18" t="s">
        <v>646</v>
      </c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9">
        <v>0</v>
      </c>
      <c r="AY336" s="19">
        <v>0</v>
      </c>
    </row>
    <row r="337" spans="1:51" x14ac:dyDescent="0.25">
      <c r="A337" s="17" t="s">
        <v>647</v>
      </c>
      <c r="B337" s="18" t="s">
        <v>648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9">
        <v>60155</v>
      </c>
      <c r="AY337" s="19">
        <v>249816</v>
      </c>
    </row>
    <row r="338" spans="1:51" x14ac:dyDescent="0.25">
      <c r="A338" s="9" t="s">
        <v>649</v>
      </c>
      <c r="B338" s="15" t="s">
        <v>650</v>
      </c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6">
        <f>SUM(AX339:AX345)</f>
        <v>13920</v>
      </c>
      <c r="AY338" s="16">
        <f>SUM(AY339:AY345)</f>
        <v>191322</v>
      </c>
    </row>
    <row r="339" spans="1:51" x14ac:dyDescent="0.25">
      <c r="A339" s="17" t="s">
        <v>651</v>
      </c>
      <c r="B339" s="18" t="s">
        <v>652</v>
      </c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9">
        <v>13920</v>
      </c>
      <c r="AY339" s="19">
        <v>191322</v>
      </c>
    </row>
    <row r="340" spans="1:51" x14ac:dyDescent="0.25">
      <c r="A340" s="17" t="s">
        <v>653</v>
      </c>
      <c r="B340" s="18" t="s">
        <v>654</v>
      </c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9">
        <v>0</v>
      </c>
      <c r="AY340" s="19">
        <v>0</v>
      </c>
    </row>
    <row r="341" spans="1:51" x14ac:dyDescent="0.25">
      <c r="A341" s="17" t="s">
        <v>655</v>
      </c>
      <c r="B341" s="18" t="s">
        <v>656</v>
      </c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9">
        <v>0</v>
      </c>
      <c r="AY341" s="19">
        <v>0</v>
      </c>
    </row>
    <row r="342" spans="1:51" x14ac:dyDescent="0.25">
      <c r="A342" s="17" t="s">
        <v>657</v>
      </c>
      <c r="B342" s="18" t="s">
        <v>658</v>
      </c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9">
        <v>0</v>
      </c>
      <c r="AY342" s="19">
        <v>0</v>
      </c>
    </row>
    <row r="343" spans="1:51" x14ac:dyDescent="0.25">
      <c r="A343" s="17" t="s">
        <v>659</v>
      </c>
      <c r="B343" s="18" t="s">
        <v>660</v>
      </c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9">
        <v>0</v>
      </c>
      <c r="AY343" s="19">
        <v>0</v>
      </c>
    </row>
    <row r="344" spans="1:51" x14ac:dyDescent="0.25">
      <c r="A344" s="17" t="s">
        <v>661</v>
      </c>
      <c r="B344" s="18" t="s">
        <v>662</v>
      </c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9">
        <v>0</v>
      </c>
      <c r="AY344" s="19">
        <v>0</v>
      </c>
    </row>
    <row r="345" spans="1:51" x14ac:dyDescent="0.25">
      <c r="A345" s="17" t="s">
        <v>663</v>
      </c>
      <c r="B345" s="18" t="s">
        <v>664</v>
      </c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9">
        <v>0</v>
      </c>
      <c r="AY345" s="19">
        <v>0</v>
      </c>
    </row>
    <row r="346" spans="1:51" x14ac:dyDescent="0.25">
      <c r="A346" s="9" t="s">
        <v>665</v>
      </c>
      <c r="B346" s="15" t="s">
        <v>666</v>
      </c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6">
        <f>SUM(AX347:AX355)</f>
        <v>189103.08</v>
      </c>
      <c r="AY346" s="16">
        <f>SUM(AY347:AY355)</f>
        <v>608340.88</v>
      </c>
    </row>
    <row r="347" spans="1:51" x14ac:dyDescent="0.25">
      <c r="A347" s="17" t="s">
        <v>667</v>
      </c>
      <c r="B347" s="18" t="s">
        <v>668</v>
      </c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9">
        <v>0</v>
      </c>
      <c r="AY347" s="19">
        <v>7153.69</v>
      </c>
    </row>
    <row r="348" spans="1:51" x14ac:dyDescent="0.25">
      <c r="A348" s="17" t="s">
        <v>669</v>
      </c>
      <c r="B348" s="18" t="s">
        <v>670</v>
      </c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9">
        <v>0</v>
      </c>
      <c r="AY348" s="19">
        <v>4051.8</v>
      </c>
    </row>
    <row r="349" spans="1:51" x14ac:dyDescent="0.25">
      <c r="A349" s="17" t="s">
        <v>671</v>
      </c>
      <c r="B349" s="18" t="s">
        <v>672</v>
      </c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9">
        <v>0</v>
      </c>
      <c r="AY349" s="19">
        <v>0</v>
      </c>
    </row>
    <row r="350" spans="1:51" x14ac:dyDescent="0.25">
      <c r="A350" s="17" t="s">
        <v>673</v>
      </c>
      <c r="B350" s="18" t="s">
        <v>674</v>
      </c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9">
        <v>0</v>
      </c>
      <c r="AY350" s="19">
        <v>0</v>
      </c>
    </row>
    <row r="351" spans="1:51" x14ac:dyDescent="0.25">
      <c r="A351" s="17" t="s">
        <v>675</v>
      </c>
      <c r="B351" s="18" t="s">
        <v>676</v>
      </c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9">
        <v>187643.08</v>
      </c>
      <c r="AY351" s="19">
        <v>516844.85</v>
      </c>
    </row>
    <row r="352" spans="1:51" x14ac:dyDescent="0.25">
      <c r="A352" s="17" t="s">
        <v>677</v>
      </c>
      <c r="B352" s="18" t="s">
        <v>678</v>
      </c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9">
        <v>0</v>
      </c>
      <c r="AY352" s="19">
        <v>0</v>
      </c>
    </row>
    <row r="353" spans="1:51" x14ac:dyDescent="0.25">
      <c r="A353" s="17" t="s">
        <v>679</v>
      </c>
      <c r="B353" s="18" t="s">
        <v>680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9">
        <v>0</v>
      </c>
      <c r="AY353" s="19">
        <v>0</v>
      </c>
    </row>
    <row r="354" spans="1:51" x14ac:dyDescent="0.25">
      <c r="A354" s="17" t="s">
        <v>681</v>
      </c>
      <c r="B354" s="18" t="s">
        <v>682</v>
      </c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9">
        <v>0</v>
      </c>
      <c r="AY354" s="19">
        <v>0</v>
      </c>
    </row>
    <row r="355" spans="1:51" x14ac:dyDescent="0.25">
      <c r="A355" s="17" t="s">
        <v>683</v>
      </c>
      <c r="B355" s="18" t="s">
        <v>684</v>
      </c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9">
        <v>1460</v>
      </c>
      <c r="AY355" s="19">
        <v>80290.539999999994</v>
      </c>
    </row>
    <row r="356" spans="1:51" x14ac:dyDescent="0.25">
      <c r="A356" s="9" t="s">
        <v>685</v>
      </c>
      <c r="B356" s="15" t="s">
        <v>686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6">
        <f>SUM(AX357:AX361)</f>
        <v>426007.87</v>
      </c>
      <c r="AY356" s="16">
        <f>SUM(AY357:AY361)</f>
        <v>6475055.9299999997</v>
      </c>
    </row>
    <row r="357" spans="1:51" x14ac:dyDescent="0.25">
      <c r="A357" s="17" t="s">
        <v>687</v>
      </c>
      <c r="B357" s="18" t="s">
        <v>688</v>
      </c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9">
        <v>0</v>
      </c>
      <c r="AY357" s="19">
        <v>0</v>
      </c>
    </row>
    <row r="358" spans="1:51" x14ac:dyDescent="0.25">
      <c r="A358" s="17" t="s">
        <v>689</v>
      </c>
      <c r="B358" s="18" t="s">
        <v>690</v>
      </c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9">
        <v>426007.87</v>
      </c>
      <c r="AY358" s="19">
        <v>6475055.9299999997</v>
      </c>
    </row>
    <row r="359" spans="1:51" x14ac:dyDescent="0.25">
      <c r="A359" s="17" t="s">
        <v>691</v>
      </c>
      <c r="B359" s="18" t="s">
        <v>692</v>
      </c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9">
        <v>0</v>
      </c>
      <c r="AY359" s="19">
        <v>0</v>
      </c>
    </row>
    <row r="360" spans="1:51" x14ac:dyDescent="0.25">
      <c r="A360" s="17" t="s">
        <v>693</v>
      </c>
      <c r="B360" s="18" t="s">
        <v>694</v>
      </c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9">
        <v>0</v>
      </c>
      <c r="AY360" s="19">
        <v>0</v>
      </c>
    </row>
    <row r="361" spans="1:51" x14ac:dyDescent="0.25">
      <c r="A361" s="17" t="s">
        <v>695</v>
      </c>
      <c r="B361" s="18" t="s">
        <v>696</v>
      </c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9">
        <v>0</v>
      </c>
      <c r="AY361" s="19">
        <v>0</v>
      </c>
    </row>
    <row r="362" spans="1:51" x14ac:dyDescent="0.25">
      <c r="A362" s="9" t="s">
        <v>697</v>
      </c>
      <c r="B362" s="15" t="s">
        <v>698</v>
      </c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6">
        <f>SUM(AX363:AX371)</f>
        <v>1320498.6900000002</v>
      </c>
      <c r="AY362" s="16">
        <f>SUM(AY363:AY371)</f>
        <v>5538894.1099999994</v>
      </c>
    </row>
    <row r="363" spans="1:51" x14ac:dyDescent="0.25">
      <c r="A363" s="17" t="s">
        <v>699</v>
      </c>
      <c r="B363" s="18" t="s">
        <v>700</v>
      </c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9">
        <v>0</v>
      </c>
      <c r="AY363" s="19">
        <v>0</v>
      </c>
    </row>
    <row r="364" spans="1:51" x14ac:dyDescent="0.25">
      <c r="A364" s="17" t="s">
        <v>701</v>
      </c>
      <c r="B364" s="18" t="s">
        <v>702</v>
      </c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9">
        <v>797371.85</v>
      </c>
      <c r="AY364" s="19">
        <v>136707.99</v>
      </c>
    </row>
    <row r="365" spans="1:51" x14ac:dyDescent="0.25">
      <c r="A365" s="17" t="s">
        <v>703</v>
      </c>
      <c r="B365" s="18" t="s">
        <v>704</v>
      </c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9">
        <v>0</v>
      </c>
      <c r="AY365" s="19">
        <v>0</v>
      </c>
    </row>
    <row r="366" spans="1:51" x14ac:dyDescent="0.25">
      <c r="A366" s="17" t="s">
        <v>705</v>
      </c>
      <c r="B366" s="18" t="s">
        <v>706</v>
      </c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9">
        <v>225555.5</v>
      </c>
      <c r="AY366" s="19">
        <v>1544406</v>
      </c>
    </row>
    <row r="367" spans="1:51" x14ac:dyDescent="0.25">
      <c r="A367" s="17" t="s">
        <v>707</v>
      </c>
      <c r="B367" s="18" t="s">
        <v>708</v>
      </c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9">
        <v>130020.75</v>
      </c>
      <c r="AY367" s="19">
        <v>0</v>
      </c>
    </row>
    <row r="368" spans="1:51" x14ac:dyDescent="0.25">
      <c r="A368" s="17" t="s">
        <v>709</v>
      </c>
      <c r="B368" s="18" t="s">
        <v>710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9">
        <v>37743.5</v>
      </c>
      <c r="AY368" s="19">
        <v>40441.949999999997</v>
      </c>
    </row>
    <row r="369" spans="1:51" x14ac:dyDescent="0.25">
      <c r="A369" s="17" t="s">
        <v>711</v>
      </c>
      <c r="B369" s="18" t="s">
        <v>712</v>
      </c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9">
        <v>0</v>
      </c>
      <c r="AY369" s="19">
        <v>0</v>
      </c>
    </row>
    <row r="370" spans="1:51" x14ac:dyDescent="0.25">
      <c r="A370" s="17" t="s">
        <v>713</v>
      </c>
      <c r="B370" s="18" t="s">
        <v>714</v>
      </c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9">
        <v>0</v>
      </c>
      <c r="AY370" s="19">
        <v>0</v>
      </c>
    </row>
    <row r="371" spans="1:51" x14ac:dyDescent="0.25">
      <c r="A371" s="17" t="s">
        <v>715</v>
      </c>
      <c r="B371" s="18" t="s">
        <v>716</v>
      </c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9">
        <v>129807.09</v>
      </c>
      <c r="AY371" s="19">
        <v>3817338.17</v>
      </c>
    </row>
    <row r="372" spans="1:51" ht="15.75" x14ac:dyDescent="0.25">
      <c r="A372" s="9" t="s">
        <v>717</v>
      </c>
      <c r="B372" s="23" t="s">
        <v>718</v>
      </c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2">
        <f>AX373+AX385+AX391+AX403+AX416+AX423+AX433+AX436+AX447</f>
        <v>1705579.07</v>
      </c>
      <c r="AY372" s="12">
        <f>AY373+AY385+AY391+AY403+AY416+AY423+AY433+AY436+AY447</f>
        <v>13967723.73</v>
      </c>
    </row>
    <row r="373" spans="1:51" x14ac:dyDescent="0.25">
      <c r="A373" s="9" t="s">
        <v>719</v>
      </c>
      <c r="B373" s="20" t="s">
        <v>720</v>
      </c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4">
        <f>AX374+AX384</f>
        <v>0</v>
      </c>
      <c r="AY373" s="14">
        <f>AY374+AY384</f>
        <v>0</v>
      </c>
    </row>
    <row r="374" spans="1:51" x14ac:dyDescent="0.25">
      <c r="A374" s="9" t="s">
        <v>721</v>
      </c>
      <c r="B374" s="15" t="s">
        <v>722</v>
      </c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6">
        <f>SUM(AX375:AX383)</f>
        <v>0</v>
      </c>
      <c r="AY374" s="16">
        <f>SUM(AY375:AY383)</f>
        <v>0</v>
      </c>
    </row>
    <row r="375" spans="1:51" x14ac:dyDescent="0.25">
      <c r="A375" s="17" t="s">
        <v>723</v>
      </c>
      <c r="B375" s="18" t="s">
        <v>724</v>
      </c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9">
        <v>0</v>
      </c>
      <c r="AY375" s="19">
        <v>0</v>
      </c>
    </row>
    <row r="376" spans="1:51" x14ac:dyDescent="0.25">
      <c r="A376" s="17" t="s">
        <v>725</v>
      </c>
      <c r="B376" s="18" t="s">
        <v>726</v>
      </c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9">
        <v>0</v>
      </c>
      <c r="AY376" s="19">
        <v>0</v>
      </c>
    </row>
    <row r="377" spans="1:51" x14ac:dyDescent="0.25">
      <c r="A377" s="17" t="s">
        <v>727</v>
      </c>
      <c r="B377" s="18" t="s">
        <v>728</v>
      </c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9">
        <v>0</v>
      </c>
      <c r="AY377" s="19">
        <v>0</v>
      </c>
    </row>
    <row r="378" spans="1:51" x14ac:dyDescent="0.25">
      <c r="A378" s="17" t="s">
        <v>729</v>
      </c>
      <c r="B378" s="18" t="s">
        <v>730</v>
      </c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9">
        <v>0</v>
      </c>
      <c r="AY378" s="19">
        <v>0</v>
      </c>
    </row>
    <row r="379" spans="1:51" x14ac:dyDescent="0.25">
      <c r="A379" s="17" t="s">
        <v>731</v>
      </c>
      <c r="B379" s="18" t="s">
        <v>732</v>
      </c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9">
        <v>0</v>
      </c>
      <c r="AY379" s="19">
        <v>0</v>
      </c>
    </row>
    <row r="380" spans="1:51" x14ac:dyDescent="0.25">
      <c r="A380" s="17" t="s">
        <v>733</v>
      </c>
      <c r="B380" s="18" t="s">
        <v>734</v>
      </c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9">
        <v>0</v>
      </c>
      <c r="AY380" s="19">
        <v>0</v>
      </c>
    </row>
    <row r="381" spans="1:51" x14ac:dyDescent="0.25">
      <c r="A381" s="17" t="s">
        <v>735</v>
      </c>
      <c r="B381" s="18" t="s">
        <v>736</v>
      </c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9">
        <v>0</v>
      </c>
      <c r="AY381" s="19">
        <v>0</v>
      </c>
    </row>
    <row r="382" spans="1:51" x14ac:dyDescent="0.25">
      <c r="A382" s="17" t="s">
        <v>737</v>
      </c>
      <c r="B382" s="18" t="s">
        <v>738</v>
      </c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9">
        <v>0</v>
      </c>
      <c r="AY382" s="19">
        <v>0</v>
      </c>
    </row>
    <row r="383" spans="1:51" x14ac:dyDescent="0.25">
      <c r="A383" s="17" t="s">
        <v>739</v>
      </c>
      <c r="B383" s="18" t="s">
        <v>740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9">
        <v>0</v>
      </c>
      <c r="AY383" s="19">
        <v>0</v>
      </c>
    </row>
    <row r="384" spans="1:51" x14ac:dyDescent="0.25">
      <c r="A384" s="9" t="s">
        <v>741</v>
      </c>
      <c r="B384" s="15" t="s">
        <v>742</v>
      </c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6">
        <v>0</v>
      </c>
      <c r="AY384" s="16">
        <v>0</v>
      </c>
    </row>
    <row r="385" spans="1:51" x14ac:dyDescent="0.25">
      <c r="A385" s="9" t="s">
        <v>743</v>
      </c>
      <c r="B385" s="20" t="s">
        <v>744</v>
      </c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4">
        <f>AX386+AX390</f>
        <v>720794.58</v>
      </c>
      <c r="AY385" s="14">
        <f>AY386+AY390</f>
        <v>4919795.05</v>
      </c>
    </row>
    <row r="386" spans="1:51" x14ac:dyDescent="0.25">
      <c r="A386" s="9">
        <v>52210</v>
      </c>
      <c r="B386" s="15" t="s">
        <v>745</v>
      </c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6">
        <f>SUM(AX387:AX389)</f>
        <v>720794.58</v>
      </c>
      <c r="AY386" s="16">
        <f>SUM(AY387:AY389)</f>
        <v>4919795.05</v>
      </c>
    </row>
    <row r="387" spans="1:51" x14ac:dyDescent="0.25">
      <c r="A387" s="17" t="s">
        <v>746</v>
      </c>
      <c r="B387" s="18" t="s">
        <v>747</v>
      </c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9">
        <v>720794.58</v>
      </c>
      <c r="AY387" s="19">
        <v>4919795.05</v>
      </c>
    </row>
    <row r="388" spans="1:51" x14ac:dyDescent="0.25">
      <c r="A388" s="17" t="s">
        <v>748</v>
      </c>
      <c r="B388" s="18" t="s">
        <v>749</v>
      </c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9">
        <v>0</v>
      </c>
      <c r="AY388" s="19">
        <v>0</v>
      </c>
    </row>
    <row r="389" spans="1:51" x14ac:dyDescent="0.25">
      <c r="A389" s="17" t="s">
        <v>750</v>
      </c>
      <c r="B389" s="18" t="s">
        <v>751</v>
      </c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9">
        <v>0</v>
      </c>
      <c r="AY389" s="19">
        <v>0</v>
      </c>
    </row>
    <row r="390" spans="1:51" x14ac:dyDescent="0.25">
      <c r="A390" s="9">
        <v>52220</v>
      </c>
      <c r="B390" s="15" t="s">
        <v>752</v>
      </c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6">
        <v>0</v>
      </c>
      <c r="AY390" s="16">
        <v>0</v>
      </c>
    </row>
    <row r="391" spans="1:51" x14ac:dyDescent="0.25">
      <c r="A391" s="9" t="s">
        <v>753</v>
      </c>
      <c r="B391" s="20" t="s">
        <v>754</v>
      </c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4">
        <f>AX392+AX401</f>
        <v>0</v>
      </c>
      <c r="AY391" s="14">
        <f>AY392+AY401</f>
        <v>1092011.01</v>
      </c>
    </row>
    <row r="392" spans="1:51" x14ac:dyDescent="0.25">
      <c r="A392" s="9" t="s">
        <v>755</v>
      </c>
      <c r="B392" s="15" t="s">
        <v>756</v>
      </c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6">
        <f>SUM(AX393:AX400)</f>
        <v>0</v>
      </c>
      <c r="AY392" s="16">
        <f>SUM(AY393:AY400)</f>
        <v>1092011.01</v>
      </c>
    </row>
    <row r="393" spans="1:51" x14ac:dyDescent="0.25">
      <c r="A393" s="17" t="s">
        <v>757</v>
      </c>
      <c r="B393" s="18" t="s">
        <v>758</v>
      </c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9">
        <v>0</v>
      </c>
      <c r="AY393" s="19">
        <v>0</v>
      </c>
    </row>
    <row r="394" spans="1:51" x14ac:dyDescent="0.25">
      <c r="A394" s="17" t="s">
        <v>759</v>
      </c>
      <c r="B394" s="18" t="s">
        <v>760</v>
      </c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9">
        <v>0</v>
      </c>
      <c r="AY394" s="19">
        <v>0</v>
      </c>
    </row>
    <row r="395" spans="1:51" x14ac:dyDescent="0.25">
      <c r="A395" s="17" t="s">
        <v>761</v>
      </c>
      <c r="B395" s="18" t="s">
        <v>762</v>
      </c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9">
        <v>0</v>
      </c>
      <c r="AY395" s="19">
        <v>0</v>
      </c>
    </row>
    <row r="396" spans="1:51" x14ac:dyDescent="0.25">
      <c r="A396" s="17" t="s">
        <v>763</v>
      </c>
      <c r="B396" s="18" t="s">
        <v>764</v>
      </c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9">
        <v>0</v>
      </c>
      <c r="AY396" s="19">
        <v>0</v>
      </c>
    </row>
    <row r="397" spans="1:51" x14ac:dyDescent="0.25">
      <c r="A397" s="17" t="s">
        <v>765</v>
      </c>
      <c r="B397" s="18" t="s">
        <v>766</v>
      </c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9">
        <v>0</v>
      </c>
      <c r="AY397" s="19">
        <v>0</v>
      </c>
    </row>
    <row r="398" spans="1:51" x14ac:dyDescent="0.25">
      <c r="A398" s="17" t="s">
        <v>767</v>
      </c>
      <c r="B398" s="18" t="s">
        <v>768</v>
      </c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9">
        <v>0</v>
      </c>
      <c r="AY398" s="19">
        <v>0</v>
      </c>
    </row>
    <row r="399" spans="1:51" x14ac:dyDescent="0.25">
      <c r="A399" s="17" t="s">
        <v>769</v>
      </c>
      <c r="B399" s="18" t="s">
        <v>770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9">
        <v>0</v>
      </c>
      <c r="AY399" s="19">
        <v>1092011.01</v>
      </c>
    </row>
    <row r="400" spans="1:51" x14ac:dyDescent="0.25">
      <c r="A400" s="17" t="s">
        <v>771</v>
      </c>
      <c r="B400" s="18" t="s">
        <v>772</v>
      </c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9">
        <v>0</v>
      </c>
      <c r="AY400" s="19">
        <v>0</v>
      </c>
    </row>
    <row r="401" spans="1:51" x14ac:dyDescent="0.25">
      <c r="A401" s="9" t="s">
        <v>773</v>
      </c>
      <c r="B401" s="15" t="s">
        <v>774</v>
      </c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6">
        <f>SUM(AX402)</f>
        <v>0</v>
      </c>
      <c r="AY401" s="16">
        <f>SUM(AY402)</f>
        <v>0</v>
      </c>
    </row>
    <row r="402" spans="1:51" x14ac:dyDescent="0.25">
      <c r="A402" s="17" t="s">
        <v>775</v>
      </c>
      <c r="B402" s="18" t="s">
        <v>776</v>
      </c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9">
        <v>0</v>
      </c>
      <c r="AY402" s="19">
        <v>0</v>
      </c>
    </row>
    <row r="403" spans="1:51" x14ac:dyDescent="0.25">
      <c r="A403" s="9" t="s">
        <v>777</v>
      </c>
      <c r="B403" s="20" t="s">
        <v>778</v>
      </c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4">
        <f>AX404+AX406+AX408+AX414</f>
        <v>665251.16999999993</v>
      </c>
      <c r="AY403" s="14">
        <f>AY404+AY406+AY408+AY414</f>
        <v>6068167.6699999999</v>
      </c>
    </row>
    <row r="404" spans="1:51" x14ac:dyDescent="0.25">
      <c r="A404" s="9" t="s">
        <v>779</v>
      </c>
      <c r="B404" s="15" t="s">
        <v>780</v>
      </c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6">
        <f>SUM(AX405)</f>
        <v>311842.24</v>
      </c>
      <c r="AY404" s="16">
        <f>SUM(AY405)</f>
        <v>2789467.81</v>
      </c>
    </row>
    <row r="405" spans="1:51" x14ac:dyDescent="0.25">
      <c r="A405" s="17" t="s">
        <v>781</v>
      </c>
      <c r="B405" s="18" t="s">
        <v>782</v>
      </c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9">
        <v>311842.24</v>
      </c>
      <c r="AY405" s="19">
        <v>2789467.81</v>
      </c>
    </row>
    <row r="406" spans="1:51" x14ac:dyDescent="0.25">
      <c r="A406" s="9" t="s">
        <v>783</v>
      </c>
      <c r="B406" s="15" t="s">
        <v>784</v>
      </c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6">
        <f>SUM(AX407)</f>
        <v>0</v>
      </c>
      <c r="AY406" s="16">
        <f>SUM(AY407)</f>
        <v>0</v>
      </c>
    </row>
    <row r="407" spans="1:51" x14ac:dyDescent="0.25">
      <c r="A407" s="17" t="s">
        <v>785</v>
      </c>
      <c r="B407" s="18" t="s">
        <v>786</v>
      </c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9">
        <v>0</v>
      </c>
      <c r="AY407" s="19">
        <v>0</v>
      </c>
    </row>
    <row r="408" spans="1:51" x14ac:dyDescent="0.25">
      <c r="A408" s="9" t="s">
        <v>787</v>
      </c>
      <c r="B408" s="15" t="s">
        <v>788</v>
      </c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6">
        <f>SUM(AX409:AX413)</f>
        <v>353408.93</v>
      </c>
      <c r="AY408" s="16">
        <f>SUM(AY409:AY413)</f>
        <v>3278699.86</v>
      </c>
    </row>
    <row r="409" spans="1:51" x14ac:dyDescent="0.25">
      <c r="A409" s="17" t="s">
        <v>789</v>
      </c>
      <c r="B409" s="18" t="s">
        <v>790</v>
      </c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9">
        <v>0</v>
      </c>
      <c r="AY409" s="19">
        <v>0</v>
      </c>
    </row>
    <row r="410" spans="1:51" x14ac:dyDescent="0.25">
      <c r="A410" s="17" t="s">
        <v>791</v>
      </c>
      <c r="B410" s="18" t="s">
        <v>792</v>
      </c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9">
        <v>0</v>
      </c>
      <c r="AY410" s="19">
        <v>0</v>
      </c>
    </row>
    <row r="411" spans="1:51" x14ac:dyDescent="0.25">
      <c r="A411" s="17" t="s">
        <v>793</v>
      </c>
      <c r="B411" s="18" t="s">
        <v>794</v>
      </c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9">
        <v>353408.93</v>
      </c>
      <c r="AY411" s="19">
        <v>3278699.86</v>
      </c>
    </row>
    <row r="412" spans="1:51" x14ac:dyDescent="0.25">
      <c r="A412" s="17" t="s">
        <v>795</v>
      </c>
      <c r="B412" s="18" t="s">
        <v>796</v>
      </c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9">
        <v>0</v>
      </c>
      <c r="AY412" s="19">
        <v>0</v>
      </c>
    </row>
    <row r="413" spans="1:51" x14ac:dyDescent="0.25">
      <c r="A413" s="17" t="s">
        <v>797</v>
      </c>
      <c r="B413" s="18" t="s">
        <v>798</v>
      </c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9">
        <v>0</v>
      </c>
      <c r="AY413" s="19">
        <v>0</v>
      </c>
    </row>
    <row r="414" spans="1:51" x14ac:dyDescent="0.25">
      <c r="A414" s="9" t="s">
        <v>799</v>
      </c>
      <c r="B414" s="15" t="s">
        <v>800</v>
      </c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6">
        <f>SUM(AX415)</f>
        <v>0</v>
      </c>
      <c r="AY414" s="16">
        <f>SUM(AY415)</f>
        <v>0</v>
      </c>
    </row>
    <row r="415" spans="1:51" x14ac:dyDescent="0.25">
      <c r="A415" s="17" t="s">
        <v>801</v>
      </c>
      <c r="B415" s="18" t="s">
        <v>802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9">
        <v>0</v>
      </c>
      <c r="AY415" s="19">
        <v>0</v>
      </c>
    </row>
    <row r="416" spans="1:51" x14ac:dyDescent="0.25">
      <c r="A416" s="9" t="s">
        <v>803</v>
      </c>
      <c r="B416" s="20" t="s">
        <v>804</v>
      </c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4">
        <f>AX417+AX419+AX421</f>
        <v>319533.32</v>
      </c>
      <c r="AY416" s="14">
        <f>AY417+AY419+AY421</f>
        <v>1887750</v>
      </c>
    </row>
    <row r="417" spans="1:51" x14ac:dyDescent="0.25">
      <c r="A417" s="9" t="s">
        <v>805</v>
      </c>
      <c r="B417" s="15" t="s">
        <v>806</v>
      </c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6">
        <f>SUM(AX418)</f>
        <v>319533.32</v>
      </c>
      <c r="AY417" s="16">
        <f>SUM(AY418)</f>
        <v>0</v>
      </c>
    </row>
    <row r="418" spans="1:51" x14ac:dyDescent="0.25">
      <c r="A418" s="17" t="s">
        <v>807</v>
      </c>
      <c r="B418" s="18" t="s">
        <v>808</v>
      </c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9">
        <v>319533.32</v>
      </c>
      <c r="AY418" s="19">
        <v>0</v>
      </c>
    </row>
    <row r="419" spans="1:51" x14ac:dyDescent="0.25">
      <c r="A419" s="9" t="s">
        <v>809</v>
      </c>
      <c r="B419" s="15" t="s">
        <v>810</v>
      </c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6">
        <f>SUM(AX420)</f>
        <v>0</v>
      </c>
      <c r="AY419" s="16">
        <f>SUM(AY420)</f>
        <v>1887750</v>
      </c>
    </row>
    <row r="420" spans="1:51" x14ac:dyDescent="0.25">
      <c r="A420" s="17" t="s">
        <v>811</v>
      </c>
      <c r="B420" s="18" t="s">
        <v>812</v>
      </c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9">
        <v>0</v>
      </c>
      <c r="AY420" s="19">
        <v>1887750</v>
      </c>
    </row>
    <row r="421" spans="1:51" x14ac:dyDescent="0.25">
      <c r="A421" s="9" t="s">
        <v>813</v>
      </c>
      <c r="B421" s="15" t="s">
        <v>814</v>
      </c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6">
        <f>SUM(AX422)</f>
        <v>0</v>
      </c>
      <c r="AY421" s="16">
        <f>SUM(AY422)</f>
        <v>0</v>
      </c>
    </row>
    <row r="422" spans="1:51" x14ac:dyDescent="0.25">
      <c r="A422" s="17" t="s">
        <v>815</v>
      </c>
      <c r="B422" s="18" t="s">
        <v>816</v>
      </c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9">
        <v>0</v>
      </c>
      <c r="AY422" s="19">
        <v>0</v>
      </c>
    </row>
    <row r="423" spans="1:51" x14ac:dyDescent="0.25">
      <c r="A423" s="9" t="s">
        <v>817</v>
      </c>
      <c r="B423" s="20" t="s">
        <v>818</v>
      </c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4">
        <f>AX424+AX428</f>
        <v>0</v>
      </c>
      <c r="AY423" s="14">
        <f>AY424+AY428</f>
        <v>0</v>
      </c>
    </row>
    <row r="424" spans="1:51" x14ac:dyDescent="0.25">
      <c r="A424" s="9" t="s">
        <v>819</v>
      </c>
      <c r="B424" s="15" t="s">
        <v>820</v>
      </c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6">
        <f>SUM(AX425:AX427)</f>
        <v>0</v>
      </c>
      <c r="AY424" s="16">
        <f>SUM(AY425:AY427)</f>
        <v>0</v>
      </c>
    </row>
    <row r="425" spans="1:51" x14ac:dyDescent="0.25">
      <c r="A425" s="17" t="s">
        <v>821</v>
      </c>
      <c r="B425" s="18" t="s">
        <v>822</v>
      </c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9">
        <v>0</v>
      </c>
      <c r="AY425" s="19">
        <v>0</v>
      </c>
    </row>
    <row r="426" spans="1:51" x14ac:dyDescent="0.25">
      <c r="A426" s="17" t="s">
        <v>823</v>
      </c>
      <c r="B426" s="18" t="s">
        <v>824</v>
      </c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9">
        <v>0</v>
      </c>
      <c r="AY426" s="19">
        <v>0</v>
      </c>
    </row>
    <row r="427" spans="1:51" x14ac:dyDescent="0.25">
      <c r="A427" s="17" t="s">
        <v>825</v>
      </c>
      <c r="B427" s="18" t="s">
        <v>826</v>
      </c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9">
        <v>0</v>
      </c>
      <c r="AY427" s="19">
        <v>0</v>
      </c>
    </row>
    <row r="428" spans="1:51" x14ac:dyDescent="0.25">
      <c r="A428" s="9" t="s">
        <v>827</v>
      </c>
      <c r="B428" s="15" t="s">
        <v>828</v>
      </c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6">
        <f>SUM(AX429:AX432)</f>
        <v>0</v>
      </c>
      <c r="AY428" s="16">
        <f>SUM(AY429:AY432)</f>
        <v>0</v>
      </c>
    </row>
    <row r="429" spans="1:51" x14ac:dyDescent="0.25">
      <c r="A429" s="17" t="s">
        <v>821</v>
      </c>
      <c r="B429" s="18" t="s">
        <v>829</v>
      </c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9">
        <v>0</v>
      </c>
      <c r="AY429" s="19">
        <v>0</v>
      </c>
    </row>
    <row r="430" spans="1:51" x14ac:dyDescent="0.25">
      <c r="A430" s="17" t="s">
        <v>823</v>
      </c>
      <c r="B430" s="18" t="s">
        <v>830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9">
        <v>0</v>
      </c>
      <c r="AY430" s="19">
        <v>0</v>
      </c>
    </row>
    <row r="431" spans="1:51" x14ac:dyDescent="0.25">
      <c r="A431" s="17" t="s">
        <v>825</v>
      </c>
      <c r="B431" s="18" t="s">
        <v>831</v>
      </c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9">
        <v>0</v>
      </c>
      <c r="AY431" s="19">
        <v>0</v>
      </c>
    </row>
    <row r="432" spans="1:51" x14ac:dyDescent="0.25">
      <c r="A432" s="17" t="s">
        <v>832</v>
      </c>
      <c r="B432" s="18" t="s">
        <v>833</v>
      </c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9">
        <v>0</v>
      </c>
      <c r="AY432" s="19">
        <v>0</v>
      </c>
    </row>
    <row r="433" spans="1:51" x14ac:dyDescent="0.25">
      <c r="A433" s="9" t="s">
        <v>834</v>
      </c>
      <c r="B433" s="20" t="s">
        <v>835</v>
      </c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4">
        <f>SUM(AX434)</f>
        <v>0</v>
      </c>
      <c r="AY433" s="14">
        <f>SUM(AY434)</f>
        <v>0</v>
      </c>
    </row>
    <row r="434" spans="1:51" x14ac:dyDescent="0.25">
      <c r="A434" s="9" t="s">
        <v>836</v>
      </c>
      <c r="B434" s="15" t="s">
        <v>837</v>
      </c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6">
        <f>SUM(AX435)</f>
        <v>0</v>
      </c>
      <c r="AY434" s="16">
        <f>SUM(AY435)</f>
        <v>0</v>
      </c>
    </row>
    <row r="435" spans="1:51" x14ac:dyDescent="0.25">
      <c r="A435" s="17" t="s">
        <v>838</v>
      </c>
      <c r="B435" s="18" t="s">
        <v>839</v>
      </c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9">
        <v>0</v>
      </c>
      <c r="AY435" s="19">
        <v>0</v>
      </c>
    </row>
    <row r="436" spans="1:51" x14ac:dyDescent="0.25">
      <c r="A436" s="9" t="s">
        <v>840</v>
      </c>
      <c r="B436" s="20" t="s">
        <v>841</v>
      </c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4">
        <f>AX437+AX439+AX441+AX443+AX445</f>
        <v>0</v>
      </c>
      <c r="AY436" s="14">
        <f>AY437+AY439+AY441+AY443+AY445</f>
        <v>0</v>
      </c>
    </row>
    <row r="437" spans="1:51" x14ac:dyDescent="0.25">
      <c r="A437" s="9" t="s">
        <v>842</v>
      </c>
      <c r="B437" s="15" t="s">
        <v>843</v>
      </c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6">
        <f>SUM(AX438)</f>
        <v>0</v>
      </c>
      <c r="AY437" s="16">
        <f>SUM(AY438)</f>
        <v>0</v>
      </c>
    </row>
    <row r="438" spans="1:51" x14ac:dyDescent="0.25">
      <c r="A438" s="17" t="s">
        <v>844</v>
      </c>
      <c r="B438" s="18" t="s">
        <v>845</v>
      </c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9">
        <v>0</v>
      </c>
      <c r="AY438" s="19">
        <v>0</v>
      </c>
    </row>
    <row r="439" spans="1:51" x14ac:dyDescent="0.25">
      <c r="A439" s="9" t="s">
        <v>846</v>
      </c>
      <c r="B439" s="15" t="s">
        <v>847</v>
      </c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6">
        <f>SUM(AX440)</f>
        <v>0</v>
      </c>
      <c r="AY439" s="16">
        <f>SUM(AY440)</f>
        <v>0</v>
      </c>
    </row>
    <row r="440" spans="1:51" x14ac:dyDescent="0.25">
      <c r="A440" s="17" t="s">
        <v>848</v>
      </c>
      <c r="B440" s="18" t="s">
        <v>849</v>
      </c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9">
        <v>0</v>
      </c>
      <c r="AY440" s="19">
        <v>0</v>
      </c>
    </row>
    <row r="441" spans="1:51" x14ac:dyDescent="0.25">
      <c r="A441" s="9" t="s">
        <v>850</v>
      </c>
      <c r="B441" s="15" t="s">
        <v>851</v>
      </c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6">
        <f>SUM(AX442)</f>
        <v>0</v>
      </c>
      <c r="AY441" s="16">
        <f>SUM(AY442)</f>
        <v>0</v>
      </c>
    </row>
    <row r="442" spans="1:51" x14ac:dyDescent="0.25">
      <c r="A442" s="17" t="s">
        <v>852</v>
      </c>
      <c r="B442" s="18" t="s">
        <v>853</v>
      </c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9">
        <v>0</v>
      </c>
      <c r="AY442" s="19">
        <v>0</v>
      </c>
    </row>
    <row r="443" spans="1:51" x14ac:dyDescent="0.25">
      <c r="A443" s="9" t="s">
        <v>854</v>
      </c>
      <c r="B443" s="15" t="s">
        <v>855</v>
      </c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6">
        <f>SUM(AX444)</f>
        <v>0</v>
      </c>
      <c r="AY443" s="16">
        <f>SUM(AY444)</f>
        <v>0</v>
      </c>
    </row>
    <row r="444" spans="1:51" x14ac:dyDescent="0.25">
      <c r="A444" s="17" t="s">
        <v>856</v>
      </c>
      <c r="B444" s="18" t="s">
        <v>857</v>
      </c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9">
        <v>0</v>
      </c>
      <c r="AY444" s="19">
        <v>0</v>
      </c>
    </row>
    <row r="445" spans="1:51" x14ac:dyDescent="0.25">
      <c r="A445" s="9" t="s">
        <v>858</v>
      </c>
      <c r="B445" s="15" t="s">
        <v>859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6">
        <f>SUM(AX446)</f>
        <v>0</v>
      </c>
      <c r="AY445" s="16">
        <f>SUM(AY446)</f>
        <v>0</v>
      </c>
    </row>
    <row r="446" spans="1:51" x14ac:dyDescent="0.25">
      <c r="A446" s="17" t="s">
        <v>860</v>
      </c>
      <c r="B446" s="18" t="s">
        <v>861</v>
      </c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9">
        <v>0</v>
      </c>
      <c r="AY446" s="19">
        <v>0</v>
      </c>
    </row>
    <row r="447" spans="1:51" x14ac:dyDescent="0.25">
      <c r="A447" s="9" t="s">
        <v>862</v>
      </c>
      <c r="B447" s="20" t="s">
        <v>863</v>
      </c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4">
        <f>AX448+AX451</f>
        <v>0</v>
      </c>
      <c r="AY447" s="14">
        <f>AY448+AY451</f>
        <v>0</v>
      </c>
    </row>
    <row r="448" spans="1:51" x14ac:dyDescent="0.25">
      <c r="A448" s="9" t="s">
        <v>864</v>
      </c>
      <c r="B448" s="15" t="s">
        <v>865</v>
      </c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6">
        <f>SUM(AX449:AX450)</f>
        <v>0</v>
      </c>
      <c r="AY448" s="16">
        <f>SUM(AY449:AY450)</f>
        <v>0</v>
      </c>
    </row>
    <row r="449" spans="1:51" x14ac:dyDescent="0.25">
      <c r="A449" s="17" t="s">
        <v>866</v>
      </c>
      <c r="B449" s="18" t="s">
        <v>867</v>
      </c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9">
        <v>0</v>
      </c>
      <c r="AY449" s="19">
        <v>0</v>
      </c>
    </row>
    <row r="450" spans="1:51" x14ac:dyDescent="0.25">
      <c r="A450" s="17" t="s">
        <v>868</v>
      </c>
      <c r="B450" s="18" t="s">
        <v>869</v>
      </c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9">
        <v>0</v>
      </c>
      <c r="AY450" s="19">
        <v>0</v>
      </c>
    </row>
    <row r="451" spans="1:51" x14ac:dyDescent="0.25">
      <c r="A451" s="9" t="s">
        <v>870</v>
      </c>
      <c r="B451" s="15" t="s">
        <v>871</v>
      </c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6">
        <f>SUM(AX452)</f>
        <v>0</v>
      </c>
      <c r="AY451" s="16">
        <f>SUM(AY452)</f>
        <v>0</v>
      </c>
    </row>
    <row r="452" spans="1:51" x14ac:dyDescent="0.25">
      <c r="A452" s="17" t="s">
        <v>872</v>
      </c>
      <c r="B452" s="18" t="s">
        <v>873</v>
      </c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9">
        <v>0</v>
      </c>
      <c r="AY452" s="19">
        <v>0</v>
      </c>
    </row>
    <row r="453" spans="1:51" ht="15.75" x14ac:dyDescent="0.25">
      <c r="A453" s="9" t="s">
        <v>874</v>
      </c>
      <c r="B453" s="23" t="s">
        <v>875</v>
      </c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2">
        <f>AX454+AX463+AX471</f>
        <v>0</v>
      </c>
      <c r="AY453" s="12">
        <f>AY454+AY463+AY471</f>
        <v>0</v>
      </c>
    </row>
    <row r="454" spans="1:51" x14ac:dyDescent="0.25">
      <c r="A454" s="9" t="s">
        <v>876</v>
      </c>
      <c r="B454" s="20" t="s">
        <v>877</v>
      </c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4">
        <f>AX455+AX459</f>
        <v>0</v>
      </c>
      <c r="AY454" s="14">
        <f>AY455+AY459</f>
        <v>0</v>
      </c>
    </row>
    <row r="455" spans="1:51" x14ac:dyDescent="0.25">
      <c r="A455" s="9" t="s">
        <v>878</v>
      </c>
      <c r="B455" s="15" t="s">
        <v>879</v>
      </c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6">
        <f>SUM(AX456:AX458)</f>
        <v>0</v>
      </c>
      <c r="AY455" s="16">
        <f>SUM(AY456:AY458)</f>
        <v>0</v>
      </c>
    </row>
    <row r="456" spans="1:51" x14ac:dyDescent="0.25">
      <c r="A456" s="17" t="s">
        <v>880</v>
      </c>
      <c r="B456" s="18" t="s">
        <v>881</v>
      </c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9">
        <v>0</v>
      </c>
      <c r="AY456" s="19">
        <v>0</v>
      </c>
    </row>
    <row r="457" spans="1:51" x14ac:dyDescent="0.25">
      <c r="A457" s="17" t="s">
        <v>882</v>
      </c>
      <c r="B457" s="18" t="s">
        <v>883</v>
      </c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9">
        <v>0</v>
      </c>
      <c r="AY457" s="19">
        <v>0</v>
      </c>
    </row>
    <row r="458" spans="1:51" x14ac:dyDescent="0.25">
      <c r="A458" s="17" t="s">
        <v>884</v>
      </c>
      <c r="B458" s="18" t="s">
        <v>885</v>
      </c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9">
        <v>0</v>
      </c>
      <c r="AY458" s="19">
        <v>0</v>
      </c>
    </row>
    <row r="459" spans="1:51" x14ac:dyDescent="0.25">
      <c r="A459" s="9" t="s">
        <v>886</v>
      </c>
      <c r="B459" s="15" t="s">
        <v>887</v>
      </c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6">
        <f>SUM(AX460:AX462)</f>
        <v>0</v>
      </c>
      <c r="AY459" s="16">
        <f>SUM(AY460:AY462)</f>
        <v>0</v>
      </c>
    </row>
    <row r="460" spans="1:51" x14ac:dyDescent="0.25">
      <c r="A460" s="17" t="s">
        <v>888</v>
      </c>
      <c r="B460" s="18" t="s">
        <v>889</v>
      </c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9">
        <v>0</v>
      </c>
      <c r="AY460" s="19">
        <v>0</v>
      </c>
    </row>
    <row r="461" spans="1:51" x14ac:dyDescent="0.25">
      <c r="A461" s="17" t="s">
        <v>890</v>
      </c>
      <c r="B461" s="18" t="s">
        <v>891</v>
      </c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9">
        <v>0</v>
      </c>
      <c r="AY461" s="19">
        <v>0</v>
      </c>
    </row>
    <row r="462" spans="1:51" x14ac:dyDescent="0.25">
      <c r="A462" s="17" t="s">
        <v>892</v>
      </c>
      <c r="B462" s="18" t="s">
        <v>893</v>
      </c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9">
        <v>0</v>
      </c>
      <c r="AY462" s="19">
        <v>0</v>
      </c>
    </row>
    <row r="463" spans="1:51" x14ac:dyDescent="0.25">
      <c r="A463" s="9" t="s">
        <v>894</v>
      </c>
      <c r="B463" s="20" t="s">
        <v>895</v>
      </c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4">
        <f>AX464+AX469</f>
        <v>0</v>
      </c>
      <c r="AY463" s="14">
        <f>AY464+AY469</f>
        <v>0</v>
      </c>
    </row>
    <row r="464" spans="1:51" x14ac:dyDescent="0.25">
      <c r="A464" s="9" t="s">
        <v>896</v>
      </c>
      <c r="B464" s="15" t="s">
        <v>897</v>
      </c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6">
        <v>0</v>
      </c>
      <c r="AY464" s="16">
        <v>0</v>
      </c>
    </row>
    <row r="465" spans="1:51" x14ac:dyDescent="0.25">
      <c r="A465" s="17" t="s">
        <v>898</v>
      </c>
      <c r="B465" s="18" t="s">
        <v>899</v>
      </c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9">
        <v>0</v>
      </c>
      <c r="AY465" s="19">
        <v>0</v>
      </c>
    </row>
    <row r="466" spans="1:51" x14ac:dyDescent="0.25">
      <c r="A466" s="17" t="s">
        <v>900</v>
      </c>
      <c r="B466" s="18" t="s">
        <v>901</v>
      </c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9">
        <v>0</v>
      </c>
      <c r="AY466" s="19">
        <v>0</v>
      </c>
    </row>
    <row r="467" spans="1:51" x14ac:dyDescent="0.25">
      <c r="A467" s="17" t="s">
        <v>902</v>
      </c>
      <c r="B467" s="18" t="s">
        <v>903</v>
      </c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9">
        <v>0</v>
      </c>
      <c r="AY467" s="19">
        <v>0</v>
      </c>
    </row>
    <row r="468" spans="1:51" x14ac:dyDescent="0.25">
      <c r="A468" s="17" t="s">
        <v>904</v>
      </c>
      <c r="B468" s="18" t="s">
        <v>905</v>
      </c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9">
        <v>0</v>
      </c>
      <c r="AY468" s="19">
        <v>0</v>
      </c>
    </row>
    <row r="469" spans="1:51" x14ac:dyDescent="0.25">
      <c r="A469" s="9" t="s">
        <v>906</v>
      </c>
      <c r="B469" s="15" t="s">
        <v>907</v>
      </c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6">
        <f>SUM(AX470)</f>
        <v>0</v>
      </c>
      <c r="AY469" s="16">
        <f>SUM(AY470)</f>
        <v>0</v>
      </c>
    </row>
    <row r="470" spans="1:51" x14ac:dyDescent="0.25">
      <c r="A470" s="17" t="s">
        <v>908</v>
      </c>
      <c r="B470" s="18" t="s">
        <v>909</v>
      </c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9">
        <v>0</v>
      </c>
      <c r="AY470" s="19">
        <v>0</v>
      </c>
    </row>
    <row r="471" spans="1:51" x14ac:dyDescent="0.25">
      <c r="A471" s="9" t="s">
        <v>910</v>
      </c>
      <c r="B471" s="20" t="s">
        <v>911</v>
      </c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4">
        <f>AX472+AX474</f>
        <v>0</v>
      </c>
      <c r="AY471" s="14">
        <f>AY472+AY474</f>
        <v>0</v>
      </c>
    </row>
    <row r="472" spans="1:51" x14ac:dyDescent="0.25">
      <c r="A472" s="9" t="s">
        <v>912</v>
      </c>
      <c r="B472" s="15" t="s">
        <v>913</v>
      </c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6">
        <f>SUM(AX473)</f>
        <v>0</v>
      </c>
      <c r="AY472" s="16">
        <f>SUM(AY473)</f>
        <v>0</v>
      </c>
    </row>
    <row r="473" spans="1:51" x14ac:dyDescent="0.25">
      <c r="A473" s="17" t="s">
        <v>914</v>
      </c>
      <c r="B473" s="18" t="s">
        <v>915</v>
      </c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9">
        <v>0</v>
      </c>
      <c r="AY473" s="19">
        <v>0</v>
      </c>
    </row>
    <row r="474" spans="1:51" x14ac:dyDescent="0.25">
      <c r="A474" s="9" t="s">
        <v>916</v>
      </c>
      <c r="B474" s="15" t="s">
        <v>917</v>
      </c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6">
        <f>SUM(AX475:AX476)</f>
        <v>0</v>
      </c>
      <c r="AY474" s="16">
        <f>SUM(AY475:AY476)</f>
        <v>0</v>
      </c>
    </row>
    <row r="475" spans="1:51" x14ac:dyDescent="0.25">
      <c r="A475" s="17" t="s">
        <v>918</v>
      </c>
      <c r="B475" s="18" t="s">
        <v>919</v>
      </c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9">
        <v>0</v>
      </c>
      <c r="AY475" s="19">
        <v>0</v>
      </c>
    </row>
    <row r="476" spans="1:51" x14ac:dyDescent="0.25">
      <c r="A476" s="17" t="s">
        <v>920</v>
      </c>
      <c r="B476" s="18" t="s">
        <v>921</v>
      </c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9">
        <v>0</v>
      </c>
      <c r="AY476" s="19">
        <v>0</v>
      </c>
    </row>
    <row r="477" spans="1:51" ht="15.75" x14ac:dyDescent="0.25">
      <c r="A477" s="9" t="s">
        <v>922</v>
      </c>
      <c r="B477" s="23" t="s">
        <v>923</v>
      </c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2">
        <f>AX478+AX489+AX494+AX499+AX502</f>
        <v>381605.51</v>
      </c>
      <c r="AY477" s="12">
        <f>AY478+AY489+AY494+AY499+AY502</f>
        <v>2929011.49</v>
      </c>
    </row>
    <row r="478" spans="1:51" x14ac:dyDescent="0.25">
      <c r="A478" s="9" t="s">
        <v>924</v>
      </c>
      <c r="B478" s="20" t="s">
        <v>925</v>
      </c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4">
        <f>AX479+AX483</f>
        <v>381605.51</v>
      </c>
      <c r="AY478" s="14">
        <f>AY479+AY483</f>
        <v>2929011.49</v>
      </c>
    </row>
    <row r="479" spans="1:51" x14ac:dyDescent="0.25">
      <c r="A479" s="9" t="s">
        <v>926</v>
      </c>
      <c r="B479" s="15" t="s">
        <v>927</v>
      </c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6">
        <f>SUM(AX480:AX482)</f>
        <v>381605.51</v>
      </c>
      <c r="AY479" s="16">
        <f>SUM(AY480:AY482)</f>
        <v>2929011.49</v>
      </c>
    </row>
    <row r="480" spans="1:51" x14ac:dyDescent="0.25">
      <c r="A480" s="17" t="s">
        <v>928</v>
      </c>
      <c r="B480" s="18" t="s">
        <v>929</v>
      </c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9">
        <v>381605.51</v>
      </c>
      <c r="AY480" s="19">
        <v>2929011.49</v>
      </c>
    </row>
    <row r="481" spans="1:51" x14ac:dyDescent="0.25">
      <c r="A481" s="17" t="s">
        <v>930</v>
      </c>
      <c r="B481" s="18" t="s">
        <v>931</v>
      </c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9">
        <v>0</v>
      </c>
      <c r="AY481" s="19">
        <v>0</v>
      </c>
    </row>
    <row r="482" spans="1:51" x14ac:dyDescent="0.25">
      <c r="A482" s="17" t="s">
        <v>932</v>
      </c>
      <c r="B482" s="18" t="s">
        <v>933</v>
      </c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9">
        <v>0</v>
      </c>
      <c r="AY482" s="19">
        <v>0</v>
      </c>
    </row>
    <row r="483" spans="1:51" x14ac:dyDescent="0.25">
      <c r="A483" s="9" t="s">
        <v>934</v>
      </c>
      <c r="B483" s="15" t="s">
        <v>935</v>
      </c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6">
        <f>SUM(AX484:AX488)</f>
        <v>0</v>
      </c>
      <c r="AY483" s="16">
        <f>SUM(AY484:AY488)</f>
        <v>0</v>
      </c>
    </row>
    <row r="484" spans="1:51" x14ac:dyDescent="0.25">
      <c r="A484" s="17" t="s">
        <v>936</v>
      </c>
      <c r="B484" s="18" t="s">
        <v>937</v>
      </c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9">
        <v>0</v>
      </c>
      <c r="AY484" s="19">
        <v>0</v>
      </c>
    </row>
    <row r="485" spans="1:51" x14ac:dyDescent="0.25">
      <c r="A485" s="17" t="s">
        <v>938</v>
      </c>
      <c r="B485" s="18" t="s">
        <v>939</v>
      </c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9">
        <v>0</v>
      </c>
      <c r="AY485" s="19">
        <v>0</v>
      </c>
    </row>
    <row r="486" spans="1:51" x14ac:dyDescent="0.25">
      <c r="A486" s="17" t="s">
        <v>940</v>
      </c>
      <c r="B486" s="18" t="s">
        <v>941</v>
      </c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9">
        <v>0</v>
      </c>
      <c r="AY486" s="19">
        <v>0</v>
      </c>
    </row>
    <row r="487" spans="1:51" x14ac:dyDescent="0.25">
      <c r="A487" s="17" t="s">
        <v>942</v>
      </c>
      <c r="B487" s="18" t="s">
        <v>943</v>
      </c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9">
        <v>0</v>
      </c>
      <c r="AY487" s="19">
        <v>0</v>
      </c>
    </row>
    <row r="488" spans="1:51" x14ac:dyDescent="0.25">
      <c r="A488" s="17" t="s">
        <v>944</v>
      </c>
      <c r="B488" s="18" t="s">
        <v>945</v>
      </c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9">
        <v>0</v>
      </c>
      <c r="AY488" s="19">
        <v>0</v>
      </c>
    </row>
    <row r="489" spans="1:51" x14ac:dyDescent="0.25">
      <c r="A489" s="9" t="s">
        <v>946</v>
      </c>
      <c r="B489" s="20" t="s">
        <v>947</v>
      </c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4">
        <f>AX490+AX492</f>
        <v>0</v>
      </c>
      <c r="AY489" s="14">
        <f>AY490+AY492</f>
        <v>0</v>
      </c>
    </row>
    <row r="490" spans="1:51" x14ac:dyDescent="0.25">
      <c r="A490" s="9" t="s">
        <v>948</v>
      </c>
      <c r="B490" s="15" t="s">
        <v>949</v>
      </c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6">
        <f>SUM(AX491)</f>
        <v>0</v>
      </c>
      <c r="AY490" s="16">
        <f>SUM(AY491)</f>
        <v>0</v>
      </c>
    </row>
    <row r="491" spans="1:51" x14ac:dyDescent="0.25">
      <c r="A491" s="17" t="s">
        <v>950</v>
      </c>
      <c r="B491" s="18" t="s">
        <v>951</v>
      </c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9">
        <v>0</v>
      </c>
      <c r="AY491" s="19">
        <v>0</v>
      </c>
    </row>
    <row r="492" spans="1:51" x14ac:dyDescent="0.25">
      <c r="A492" s="9" t="s">
        <v>952</v>
      </c>
      <c r="B492" s="15" t="s">
        <v>953</v>
      </c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6">
        <f>SUM(AX493)</f>
        <v>0</v>
      </c>
      <c r="AY492" s="16">
        <f>SUM(AY493)</f>
        <v>0</v>
      </c>
    </row>
    <row r="493" spans="1:51" x14ac:dyDescent="0.25">
      <c r="A493" s="17" t="s">
        <v>954</v>
      </c>
      <c r="B493" s="18" t="s">
        <v>955</v>
      </c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9">
        <v>0</v>
      </c>
      <c r="AY493" s="19">
        <v>0</v>
      </c>
    </row>
    <row r="494" spans="1:51" x14ac:dyDescent="0.25">
      <c r="A494" s="9" t="s">
        <v>956</v>
      </c>
      <c r="B494" s="20" t="s">
        <v>957</v>
      </c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4">
        <f>AX495+AX497</f>
        <v>0</v>
      </c>
      <c r="AY494" s="14">
        <f>AY495+AY497</f>
        <v>0</v>
      </c>
    </row>
    <row r="495" spans="1:51" x14ac:dyDescent="0.25">
      <c r="A495" s="9" t="s">
        <v>958</v>
      </c>
      <c r="B495" s="15" t="s">
        <v>959</v>
      </c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6">
        <f>SUM(AX496)</f>
        <v>0</v>
      </c>
      <c r="AY495" s="16">
        <f>SUM(AY496)</f>
        <v>0</v>
      </c>
    </row>
    <row r="496" spans="1:51" x14ac:dyDescent="0.25">
      <c r="A496" s="17" t="s">
        <v>960</v>
      </c>
      <c r="B496" s="18" t="s">
        <v>961</v>
      </c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9">
        <v>0</v>
      </c>
      <c r="AY496" s="19">
        <v>0</v>
      </c>
    </row>
    <row r="497" spans="1:51" x14ac:dyDescent="0.25">
      <c r="A497" s="9" t="s">
        <v>962</v>
      </c>
      <c r="B497" s="15" t="s">
        <v>963</v>
      </c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6">
        <f>SUM(AX498)</f>
        <v>0</v>
      </c>
      <c r="AY497" s="16">
        <f>SUM(AY498)</f>
        <v>0</v>
      </c>
    </row>
    <row r="498" spans="1:51" x14ac:dyDescent="0.25">
      <c r="A498" s="17" t="s">
        <v>964</v>
      </c>
      <c r="B498" s="18" t="s">
        <v>965</v>
      </c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9">
        <v>0</v>
      </c>
      <c r="AY498" s="19">
        <v>0</v>
      </c>
    </row>
    <row r="499" spans="1:51" x14ac:dyDescent="0.25">
      <c r="A499" s="9" t="s">
        <v>966</v>
      </c>
      <c r="B499" s="20" t="s">
        <v>967</v>
      </c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4">
        <f>AX500</f>
        <v>0</v>
      </c>
      <c r="AY499" s="14">
        <f>AY500</f>
        <v>0</v>
      </c>
    </row>
    <row r="500" spans="1:51" x14ac:dyDescent="0.25">
      <c r="A500" s="9" t="s">
        <v>968</v>
      </c>
      <c r="B500" s="15" t="s">
        <v>969</v>
      </c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6">
        <f>SUM(AX501)</f>
        <v>0</v>
      </c>
      <c r="AY500" s="16">
        <f>SUM(AY501)</f>
        <v>0</v>
      </c>
    </row>
    <row r="501" spans="1:51" x14ac:dyDescent="0.25">
      <c r="A501" s="17" t="s">
        <v>970</v>
      </c>
      <c r="B501" s="18" t="s">
        <v>971</v>
      </c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9">
        <v>0</v>
      </c>
      <c r="AY501" s="19">
        <v>0</v>
      </c>
    </row>
    <row r="502" spans="1:51" x14ac:dyDescent="0.25">
      <c r="A502" s="9" t="s">
        <v>972</v>
      </c>
      <c r="B502" s="20" t="s">
        <v>973</v>
      </c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4">
        <f>AX503+AX505</f>
        <v>0</v>
      </c>
      <c r="AY502" s="14">
        <f>AY503+AY505</f>
        <v>0</v>
      </c>
    </row>
    <row r="503" spans="1:51" x14ac:dyDescent="0.25">
      <c r="A503" s="9" t="s">
        <v>974</v>
      </c>
      <c r="B503" s="15" t="s">
        <v>975</v>
      </c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6">
        <f>SUM(AX504)</f>
        <v>0</v>
      </c>
      <c r="AY503" s="16">
        <f>SUM(AY504)</f>
        <v>0</v>
      </c>
    </row>
    <row r="504" spans="1:51" x14ac:dyDescent="0.25">
      <c r="A504" s="17" t="s">
        <v>976</v>
      </c>
      <c r="B504" s="18" t="s">
        <v>977</v>
      </c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9">
        <v>0</v>
      </c>
      <c r="AY504" s="19">
        <v>0</v>
      </c>
    </row>
    <row r="505" spans="1:51" x14ac:dyDescent="0.25">
      <c r="A505" s="9" t="s">
        <v>978</v>
      </c>
      <c r="B505" s="15" t="s">
        <v>979</v>
      </c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6">
        <f>SUM(AX506)</f>
        <v>0</v>
      </c>
      <c r="AY505" s="16">
        <f>SUM(AY506)</f>
        <v>0</v>
      </c>
    </row>
    <row r="506" spans="1:51" x14ac:dyDescent="0.25">
      <c r="A506" s="17" t="s">
        <v>980</v>
      </c>
      <c r="B506" s="18" t="s">
        <v>981</v>
      </c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9">
        <v>0</v>
      </c>
      <c r="AY506" s="19">
        <v>0</v>
      </c>
    </row>
    <row r="507" spans="1:51" ht="15.75" x14ac:dyDescent="0.25">
      <c r="A507" s="9" t="s">
        <v>982</v>
      </c>
      <c r="B507" s="23" t="s">
        <v>983</v>
      </c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2">
        <f>AX508+AX517+AX520+AX526+AX528+AX530</f>
        <v>0</v>
      </c>
      <c r="AY507" s="12">
        <f>AY508+AY517+AY520+AY526+AY528+AY530</f>
        <v>0</v>
      </c>
    </row>
    <row r="508" spans="1:51" x14ac:dyDescent="0.25">
      <c r="A508" s="9" t="s">
        <v>984</v>
      </c>
      <c r="B508" s="20" t="s">
        <v>985</v>
      </c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4">
        <f>SUM(AX509:AX516)</f>
        <v>0</v>
      </c>
      <c r="AY508" s="14">
        <f>SUM(AY509:AY516)</f>
        <v>0</v>
      </c>
    </row>
    <row r="509" spans="1:51" x14ac:dyDescent="0.25">
      <c r="A509" s="9" t="s">
        <v>986</v>
      </c>
      <c r="B509" s="15" t="s">
        <v>987</v>
      </c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6">
        <v>0</v>
      </c>
      <c r="AY509" s="16">
        <v>0</v>
      </c>
    </row>
    <row r="510" spans="1:51" x14ac:dyDescent="0.25">
      <c r="A510" s="9" t="s">
        <v>988</v>
      </c>
      <c r="B510" s="15" t="s">
        <v>989</v>
      </c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6">
        <v>0</v>
      </c>
      <c r="AY510" s="16">
        <v>0</v>
      </c>
    </row>
    <row r="511" spans="1:51" x14ac:dyDescent="0.25">
      <c r="A511" s="9" t="s">
        <v>990</v>
      </c>
      <c r="B511" s="15" t="s">
        <v>991</v>
      </c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6">
        <v>0</v>
      </c>
      <c r="AY511" s="16">
        <v>0</v>
      </c>
    </row>
    <row r="512" spans="1:51" x14ac:dyDescent="0.25">
      <c r="A512" s="9" t="s">
        <v>992</v>
      </c>
      <c r="B512" s="15" t="s">
        <v>993</v>
      </c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6">
        <v>0</v>
      </c>
      <c r="AY512" s="16">
        <v>0</v>
      </c>
    </row>
    <row r="513" spans="1:51" x14ac:dyDescent="0.25">
      <c r="A513" s="9" t="s">
        <v>994</v>
      </c>
      <c r="B513" s="15" t="s">
        <v>995</v>
      </c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6">
        <v>0</v>
      </c>
      <c r="AY513" s="16">
        <v>0</v>
      </c>
    </row>
    <row r="514" spans="1:51" x14ac:dyDescent="0.25">
      <c r="A514" s="9" t="s">
        <v>996</v>
      </c>
      <c r="B514" s="15" t="s">
        <v>997</v>
      </c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6">
        <v>0</v>
      </c>
      <c r="AY514" s="16">
        <v>0</v>
      </c>
    </row>
    <row r="515" spans="1:51" x14ac:dyDescent="0.25">
      <c r="A515" s="9" t="s">
        <v>998</v>
      </c>
      <c r="B515" s="15" t="s">
        <v>999</v>
      </c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6">
        <v>0</v>
      </c>
      <c r="AY515" s="16">
        <v>0</v>
      </c>
    </row>
    <row r="516" spans="1:51" x14ac:dyDescent="0.25">
      <c r="A516" s="9" t="s">
        <v>1000</v>
      </c>
      <c r="B516" s="15" t="s">
        <v>1001</v>
      </c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6">
        <v>0</v>
      </c>
      <c r="AY516" s="16">
        <v>0</v>
      </c>
    </row>
    <row r="517" spans="1:51" x14ac:dyDescent="0.25">
      <c r="A517" s="9" t="s">
        <v>1002</v>
      </c>
      <c r="B517" s="20" t="s">
        <v>1003</v>
      </c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4">
        <f>SUM(AX518:AX519)</f>
        <v>0</v>
      </c>
      <c r="AY517" s="14">
        <f>SUM(AY518:AY519)</f>
        <v>0</v>
      </c>
    </row>
    <row r="518" spans="1:51" x14ac:dyDescent="0.25">
      <c r="A518" s="9" t="s">
        <v>1004</v>
      </c>
      <c r="B518" s="15" t="s">
        <v>1005</v>
      </c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6">
        <v>0</v>
      </c>
      <c r="AY518" s="16">
        <v>0</v>
      </c>
    </row>
    <row r="519" spans="1:51" x14ac:dyDescent="0.25">
      <c r="A519" s="9" t="s">
        <v>1006</v>
      </c>
      <c r="B519" s="15" t="s">
        <v>1007</v>
      </c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6">
        <v>0</v>
      </c>
      <c r="AY519" s="16">
        <v>0</v>
      </c>
    </row>
    <row r="520" spans="1:51" x14ac:dyDescent="0.25">
      <c r="A520" s="9" t="s">
        <v>1008</v>
      </c>
      <c r="B520" s="20" t="s">
        <v>1009</v>
      </c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4">
        <f>SUM(AX521:AX525)</f>
        <v>0</v>
      </c>
      <c r="AY520" s="14">
        <f>SUM(AY521:AY525)</f>
        <v>0</v>
      </c>
    </row>
    <row r="521" spans="1:51" x14ac:dyDescent="0.25">
      <c r="A521" s="9" t="s">
        <v>1010</v>
      </c>
      <c r="B521" s="15" t="s">
        <v>1011</v>
      </c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6">
        <v>0</v>
      </c>
      <c r="AY521" s="16">
        <v>0</v>
      </c>
    </row>
    <row r="522" spans="1:51" x14ac:dyDescent="0.25">
      <c r="A522" s="9" t="s">
        <v>1012</v>
      </c>
      <c r="B522" s="15" t="s">
        <v>1013</v>
      </c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6">
        <v>0</v>
      </c>
      <c r="AY522" s="16">
        <v>0</v>
      </c>
    </row>
    <row r="523" spans="1:51" x14ac:dyDescent="0.25">
      <c r="A523" s="9" t="s">
        <v>1014</v>
      </c>
      <c r="B523" s="15" t="s">
        <v>1015</v>
      </c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6">
        <v>0</v>
      </c>
      <c r="AY523" s="16">
        <v>0</v>
      </c>
    </row>
    <row r="524" spans="1:51" x14ac:dyDescent="0.25">
      <c r="A524" s="9" t="s">
        <v>1016</v>
      </c>
      <c r="B524" s="15" t="s">
        <v>1017</v>
      </c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6">
        <v>0</v>
      </c>
      <c r="AY524" s="16">
        <v>0</v>
      </c>
    </row>
    <row r="525" spans="1:51" x14ac:dyDescent="0.25">
      <c r="A525" s="9" t="s">
        <v>1018</v>
      </c>
      <c r="B525" s="15" t="s">
        <v>1019</v>
      </c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6">
        <v>0</v>
      </c>
      <c r="AY525" s="16">
        <v>0</v>
      </c>
    </row>
    <row r="526" spans="1:51" x14ac:dyDescent="0.25">
      <c r="A526" s="9" t="s">
        <v>1020</v>
      </c>
      <c r="B526" s="20" t="s">
        <v>1021</v>
      </c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4">
        <f>AX527</f>
        <v>0</v>
      </c>
      <c r="AY526" s="14">
        <f>AY527</f>
        <v>0</v>
      </c>
    </row>
    <row r="527" spans="1:51" x14ac:dyDescent="0.25">
      <c r="A527" s="9" t="s">
        <v>1022</v>
      </c>
      <c r="B527" s="15" t="s">
        <v>1023</v>
      </c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6">
        <v>0</v>
      </c>
      <c r="AY527" s="16">
        <v>0</v>
      </c>
    </row>
    <row r="528" spans="1:51" x14ac:dyDescent="0.25">
      <c r="A528" s="9" t="s">
        <v>1024</v>
      </c>
      <c r="B528" s="20" t="s">
        <v>1025</v>
      </c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4">
        <f>AX529</f>
        <v>0</v>
      </c>
      <c r="AY528" s="14">
        <f>AY529</f>
        <v>0</v>
      </c>
    </row>
    <row r="529" spans="1:51" x14ac:dyDescent="0.25">
      <c r="A529" s="9" t="s">
        <v>1026</v>
      </c>
      <c r="B529" s="15" t="s">
        <v>1027</v>
      </c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6">
        <v>0</v>
      </c>
      <c r="AY529" s="16">
        <v>0</v>
      </c>
    </row>
    <row r="530" spans="1:51" x14ac:dyDescent="0.25">
      <c r="A530" s="9" t="s">
        <v>1028</v>
      </c>
      <c r="B530" s="20" t="s">
        <v>1029</v>
      </c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4">
        <f>SUM(AX531:AX539)</f>
        <v>0</v>
      </c>
      <c r="AY530" s="14">
        <f>SUM(AY531:AY539)</f>
        <v>0</v>
      </c>
    </row>
    <row r="531" spans="1:51" x14ac:dyDescent="0.25">
      <c r="A531" s="9" t="s">
        <v>1030</v>
      </c>
      <c r="B531" s="15" t="s">
        <v>1031</v>
      </c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6">
        <v>0</v>
      </c>
      <c r="AY531" s="16">
        <v>0</v>
      </c>
    </row>
    <row r="532" spans="1:51" x14ac:dyDescent="0.25">
      <c r="A532" s="9" t="s">
        <v>1032</v>
      </c>
      <c r="B532" s="15" t="s">
        <v>1033</v>
      </c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6">
        <v>0</v>
      </c>
      <c r="AY532" s="16">
        <v>0</v>
      </c>
    </row>
    <row r="533" spans="1:51" x14ac:dyDescent="0.25">
      <c r="A533" s="9" t="s">
        <v>1034</v>
      </c>
      <c r="B533" s="15" t="s">
        <v>1035</v>
      </c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6">
        <v>0</v>
      </c>
      <c r="AY533" s="16">
        <v>0</v>
      </c>
    </row>
    <row r="534" spans="1:51" x14ac:dyDescent="0.25">
      <c r="A534" s="9" t="s">
        <v>1036</v>
      </c>
      <c r="B534" s="15" t="s">
        <v>1037</v>
      </c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6">
        <v>0</v>
      </c>
      <c r="AY534" s="16">
        <v>0</v>
      </c>
    </row>
    <row r="535" spans="1:51" x14ac:dyDescent="0.25">
      <c r="A535" s="9" t="s">
        <v>1038</v>
      </c>
      <c r="B535" s="15" t="s">
        <v>1039</v>
      </c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6">
        <v>0</v>
      </c>
      <c r="AY535" s="16">
        <v>0</v>
      </c>
    </row>
    <row r="536" spans="1:51" x14ac:dyDescent="0.25">
      <c r="A536" s="9" t="s">
        <v>1040</v>
      </c>
      <c r="B536" s="15" t="s">
        <v>336</v>
      </c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6">
        <v>0</v>
      </c>
      <c r="AY536" s="16">
        <v>0</v>
      </c>
    </row>
    <row r="537" spans="1:51" x14ac:dyDescent="0.25">
      <c r="A537" s="9" t="s">
        <v>1041</v>
      </c>
      <c r="B537" s="15" t="s">
        <v>1042</v>
      </c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6">
        <v>0</v>
      </c>
      <c r="AY537" s="16">
        <v>0</v>
      </c>
    </row>
    <row r="538" spans="1:51" x14ac:dyDescent="0.25">
      <c r="A538" s="9" t="s">
        <v>1043</v>
      </c>
      <c r="B538" s="15" t="s">
        <v>1044</v>
      </c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6">
        <v>0</v>
      </c>
      <c r="AY538" s="16">
        <v>0</v>
      </c>
    </row>
    <row r="539" spans="1:51" x14ac:dyDescent="0.25">
      <c r="A539" s="9" t="s">
        <v>1045</v>
      </c>
      <c r="B539" s="15" t="s">
        <v>1046</v>
      </c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6">
        <v>0</v>
      </c>
      <c r="AY539" s="16">
        <v>0</v>
      </c>
    </row>
    <row r="540" spans="1:51" ht="15.75" x14ac:dyDescent="0.25">
      <c r="A540" s="9" t="s">
        <v>1047</v>
      </c>
      <c r="B540" s="23" t="s">
        <v>1048</v>
      </c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2">
        <f>AX541</f>
        <v>0</v>
      </c>
      <c r="AY540" s="12">
        <f>AY541</f>
        <v>0</v>
      </c>
    </row>
    <row r="541" spans="1:51" x14ac:dyDescent="0.25">
      <c r="A541" s="9" t="s">
        <v>1049</v>
      </c>
      <c r="B541" s="20" t="s">
        <v>1050</v>
      </c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4">
        <f>SUM(AX542)</f>
        <v>0</v>
      </c>
      <c r="AY541" s="14">
        <f>SUM(AY542)</f>
        <v>0</v>
      </c>
    </row>
    <row r="542" spans="1:51" x14ac:dyDescent="0.25">
      <c r="A542" s="9" t="s">
        <v>1051</v>
      </c>
      <c r="B542" s="15" t="s">
        <v>1052</v>
      </c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25">
        <v>0</v>
      </c>
      <c r="AY542" s="25">
        <v>0</v>
      </c>
    </row>
    <row r="543" spans="1:51" ht="16.5" customHeight="1" x14ac:dyDescent="0.25">
      <c r="A543" s="28"/>
      <c r="B543" s="46" t="s">
        <v>1053</v>
      </c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29">
        <f>AX186+AX372+AX453+AX477+AX507+AX540</f>
        <v>19807512.980000004</v>
      </c>
      <c r="AY543" s="29">
        <f>AY186+AY372+AY453+AY477+AY507+AY540</f>
        <v>116754823.75</v>
      </c>
    </row>
    <row r="544" spans="1:51" ht="16.5" customHeight="1" thickBot="1" x14ac:dyDescent="0.35">
      <c r="B544" s="47" t="s">
        <v>1054</v>
      </c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  <c r="AB544" s="47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30">
        <f>AX184-AX543</f>
        <v>11956529.039999999</v>
      </c>
      <c r="AY544" s="30">
        <f>AY184-AY543</f>
        <v>24568103.730000019</v>
      </c>
    </row>
    <row r="545" spans="2:51" ht="15.75" thickTop="1" x14ac:dyDescent="0.25"/>
    <row r="546" spans="2:51" ht="18.75" x14ac:dyDescent="0.3">
      <c r="B546" s="33" t="s">
        <v>2</v>
      </c>
    </row>
    <row r="547" spans="2:51" x14ac:dyDescent="0.25">
      <c r="B547" s="1"/>
    </row>
    <row r="548" spans="2:51" x14ac:dyDescent="0.25">
      <c r="B548" s="1"/>
      <c r="AG548" s="51" t="s">
        <v>1063</v>
      </c>
      <c r="AH548" s="51"/>
      <c r="AI548" s="51"/>
      <c r="AJ548" s="51"/>
      <c r="AK548" s="51"/>
      <c r="AL548" s="51"/>
      <c r="AM548" s="51"/>
      <c r="AN548" s="51"/>
      <c r="AO548" s="51"/>
      <c r="AP548" s="51"/>
      <c r="AQ548" s="51"/>
      <c r="AR548" s="51"/>
      <c r="AS548" s="51"/>
      <c r="AT548" s="51"/>
      <c r="AU548" s="51"/>
    </row>
    <row r="549" spans="2:51" ht="8.25" customHeight="1" x14ac:dyDescent="0.25">
      <c r="AG549" s="51"/>
      <c r="AH549" s="51"/>
      <c r="AI549" s="51"/>
      <c r="AJ549" s="51"/>
      <c r="AK549" s="51"/>
      <c r="AL549" s="51"/>
      <c r="AM549" s="51"/>
      <c r="AN549" s="51"/>
      <c r="AO549" s="51"/>
      <c r="AP549" s="51"/>
      <c r="AQ549" s="51"/>
      <c r="AR549" s="51"/>
      <c r="AS549" s="51"/>
      <c r="AT549" s="51"/>
      <c r="AU549" s="51"/>
    </row>
    <row r="550" spans="2:51" x14ac:dyDescent="0.25">
      <c r="AG550" s="51"/>
      <c r="AH550" s="51"/>
      <c r="AI550" s="51"/>
      <c r="AJ550" s="51"/>
      <c r="AK550" s="51"/>
      <c r="AL550" s="51"/>
      <c r="AM550" s="51"/>
      <c r="AN550" s="51"/>
      <c r="AO550" s="51"/>
      <c r="AP550" s="51"/>
      <c r="AQ550" s="51"/>
      <c r="AR550" s="51"/>
      <c r="AS550" s="51"/>
      <c r="AT550" s="51"/>
      <c r="AU550" s="51"/>
    </row>
    <row r="551" spans="2:51" x14ac:dyDescent="0.25"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48"/>
      <c r="Q551" s="48"/>
      <c r="R551" s="48"/>
      <c r="S551" s="48"/>
      <c r="T551" s="48"/>
      <c r="U551" s="48"/>
      <c r="V551" s="48"/>
      <c r="W551" s="48"/>
      <c r="X551" s="48"/>
      <c r="Y551" s="48"/>
      <c r="Z551" s="48"/>
      <c r="AA551" s="48"/>
      <c r="AB551" s="48"/>
      <c r="AC551" s="48"/>
      <c r="AD551" s="48"/>
      <c r="AE551" s="48"/>
      <c r="AF551" s="48"/>
      <c r="AG551" s="51"/>
      <c r="AH551" s="51"/>
      <c r="AI551" s="51"/>
      <c r="AJ551" s="51"/>
      <c r="AK551" s="51"/>
      <c r="AL551" s="51"/>
      <c r="AM551" s="51"/>
      <c r="AN551" s="51"/>
      <c r="AO551" s="51"/>
      <c r="AP551" s="51"/>
      <c r="AQ551" s="51"/>
      <c r="AR551" s="51"/>
      <c r="AS551" s="51"/>
      <c r="AT551" s="51"/>
      <c r="AU551" s="51"/>
      <c r="AV551" s="48" t="s">
        <v>1055</v>
      </c>
      <c r="AW551" s="48"/>
      <c r="AX551" s="48"/>
      <c r="AY551" s="48"/>
    </row>
    <row r="552" spans="2:51" x14ac:dyDescent="0.25"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49" t="s">
        <v>1059</v>
      </c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34"/>
      <c r="AH552" s="34"/>
      <c r="AI552" s="34"/>
      <c r="AJ552" s="34"/>
      <c r="AK552" s="34"/>
      <c r="AL552" s="34"/>
      <c r="AM552" s="34"/>
      <c r="AN552" s="34"/>
      <c r="AO552" s="34"/>
      <c r="AP552" s="34"/>
      <c r="AQ552" s="34"/>
      <c r="AR552" s="34"/>
      <c r="AS552" s="34"/>
      <c r="AT552" s="35"/>
      <c r="AU552" s="35"/>
      <c r="AV552" s="49" t="s">
        <v>1060</v>
      </c>
      <c r="AW552" s="49"/>
      <c r="AX552" s="49"/>
      <c r="AY552" s="49"/>
    </row>
    <row r="553" spans="2:51" x14ac:dyDescent="0.25"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34"/>
      <c r="AH553" s="34"/>
      <c r="AI553" s="34"/>
      <c r="AJ553" s="34"/>
      <c r="AK553" s="34"/>
      <c r="AL553" s="34"/>
      <c r="AM553" s="34"/>
      <c r="AN553" s="34"/>
      <c r="AO553" s="34"/>
      <c r="AP553" s="34"/>
      <c r="AQ553" s="34"/>
      <c r="AR553" s="34"/>
      <c r="AS553" s="34"/>
      <c r="AT553" s="35"/>
      <c r="AU553" s="35"/>
      <c r="AV553" s="50"/>
      <c r="AW553" s="50"/>
      <c r="AX553" s="50"/>
      <c r="AY553" s="50"/>
    </row>
    <row r="554" spans="2:51" ht="15.75" customHeight="1" x14ac:dyDescent="0.25">
      <c r="B554" s="36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40" t="s">
        <v>1061</v>
      </c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F554" s="40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V554" s="41" t="s">
        <v>1062</v>
      </c>
      <c r="AW554" s="41"/>
      <c r="AX554" s="41"/>
      <c r="AY554" s="41"/>
    </row>
    <row r="555" spans="2:51" ht="15" customHeight="1" x14ac:dyDescent="0.25">
      <c r="D555" s="38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F555" s="40"/>
      <c r="AS555" s="38"/>
      <c r="AV555" s="41"/>
      <c r="AW555" s="41"/>
      <c r="AX555" s="41"/>
      <c r="AY555" s="41"/>
    </row>
    <row r="556" spans="2:51" x14ac:dyDescent="0.25"/>
    <row r="557" spans="2:51" hidden="1" x14ac:dyDescent="0.25"/>
    <row r="558" spans="2:51" hidden="1" x14ac:dyDescent="0.25"/>
    <row r="559" spans="2:51" hidden="1" x14ac:dyDescent="0.25"/>
    <row r="560" spans="2:51" hidden="1" x14ac:dyDescent="0.25"/>
    <row r="561" x14ac:dyDescent="0.25"/>
    <row r="562" x14ac:dyDescent="0.25"/>
    <row r="563" x14ac:dyDescent="0.25"/>
    <row r="564" x14ac:dyDescent="0.25"/>
  </sheetData>
  <sheetProtection algorithmName="SHA-512" hashValue="VACWBteMCHWjddt33TXqy1fL8afcktui91LPw/j/hBBRnNKBnH7auC8vYeAieybknDo+aDtEZ5SMRW/hTxJbeA==" saltValue="cp0ktsT80arplq1Yw4hw/A==" spinCount="100000" sheet="1" objects="1" scenarios="1"/>
  <mergeCells count="14">
    <mergeCell ref="P554:AF555"/>
    <mergeCell ref="AV554:AY555"/>
    <mergeCell ref="B1:AY1"/>
    <mergeCell ref="B2:AY2"/>
    <mergeCell ref="B3:AY3"/>
    <mergeCell ref="B5:AW5"/>
    <mergeCell ref="B184:AW184"/>
    <mergeCell ref="B543:AW543"/>
    <mergeCell ref="B544:AW544"/>
    <mergeCell ref="P551:AF551"/>
    <mergeCell ref="AV551:AY551"/>
    <mergeCell ref="P552:AF553"/>
    <mergeCell ref="AV552:AY553"/>
    <mergeCell ref="AG548:AU551"/>
  </mergeCells>
  <pageMargins left="0.23622047244094491" right="0.23622047244094491" top="0.74803149606299213" bottom="0.74803149606299213" header="0.31496062992125984" footer="0.31496062992125984"/>
  <pageSetup scale="50" orientation="portrait" r:id="rId1"/>
  <headerFooter>
    <oddFooter xml:space="preserve">&amp;R&amp;"-,Negrita Cursiva"        Formato F6 - Estado de Actividades&amp;"-,Normal"
Pagina &amp;P de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Personal</cp:lastModifiedBy>
  <cp:lastPrinted>2020-12-02T19:47:29Z</cp:lastPrinted>
  <dcterms:created xsi:type="dcterms:W3CDTF">2020-01-21T01:41:42Z</dcterms:created>
  <dcterms:modified xsi:type="dcterms:W3CDTF">2021-06-24T20:08:32Z</dcterms:modified>
</cp:coreProperties>
</file>